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https://myhillrom-my.sharepoint.com/personal/delandm1_welchallyn_com/Documents/Documents/SOS/Service Agreements/Entitlements/"/>
    </mc:Choice>
  </mc:AlternateContent>
  <xr:revisionPtr revIDLastSave="60" documentId="114_{07135126-9CAF-48DA-ABA3-4C5936C5EAA8}" xr6:coauthVersionLast="45" xr6:coauthVersionMax="45" xr10:uidLastSave="{FE56B5AD-C0D3-45BF-AD91-23D8FF725817}"/>
  <bookViews>
    <workbookView xWindow="28680" yWindow="-120" windowWidth="29040" windowHeight="15840" activeTab="5" xr2:uid="{00000000-000D-0000-FFFF-FFFF00000000}"/>
  </bookViews>
  <sheets>
    <sheet name="Cardiographs" sheetId="7" r:id="rId1"/>
    <sheet name="Stress" sheetId="8" r:id="rId2"/>
    <sheet name="Telemetry" sheetId="12" r:id="rId3"/>
    <sheet name="Holter" sheetId="11" r:id="rId4"/>
    <sheet name="Vitals" sheetId="9" r:id="rId5"/>
    <sheet name="Physical Assessment" sheetId="10" r:id="rId6"/>
    <sheet name="Data Management" sheetId="13" r:id="rId7"/>
    <sheet name="PM Pricing" sheetId="16" r:id="rId8"/>
    <sheet name="2021 Pricing" sheetId="17" r:id="rId9"/>
    <sheet name="SQ00 Conditions" sheetId="18" r:id="rId10"/>
    <sheet name="KONP Pricing" sheetId="19" r:id="rId11"/>
    <sheet name="2020 Pricing" sheetId="15" state="hidden" r:id="rId12"/>
  </sheets>
  <definedNames>
    <definedName name="_xlnm._FilterDatabase" localSheetId="11" hidden="1">'2020 Pricing'!$A$1:$E$586</definedName>
    <definedName name="_xlnm._FilterDatabase" localSheetId="8" hidden="1">'2021 Pricing'!$A$1:$R$595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8" i="10" l="1"/>
  <c r="E77" i="10"/>
  <c r="D58" i="10" l="1"/>
  <c r="E58" i="10" s="1"/>
  <c r="D57" i="10"/>
  <c r="E57" i="10" s="1"/>
  <c r="D56" i="10"/>
  <c r="E56" i="10" s="1"/>
  <c r="I3" i="17" l="1"/>
  <c r="J3" i="17" s="1"/>
  <c r="I4" i="17"/>
  <c r="J4" i="17" s="1"/>
  <c r="I5" i="17"/>
  <c r="J5" i="17" s="1"/>
  <c r="I6" i="17"/>
  <c r="J6" i="17" s="1"/>
  <c r="I7" i="17"/>
  <c r="J7" i="17" s="1"/>
  <c r="I8" i="17"/>
  <c r="J8" i="17" s="1"/>
  <c r="I9" i="17"/>
  <c r="J9" i="17" s="1"/>
  <c r="I10" i="17"/>
  <c r="J10" i="17" s="1"/>
  <c r="I11" i="17"/>
  <c r="J11" i="17" s="1"/>
  <c r="I12" i="17"/>
  <c r="J12" i="17" s="1"/>
  <c r="I13" i="17"/>
  <c r="J13" i="17" s="1"/>
  <c r="I14" i="17"/>
  <c r="J14" i="17" s="1"/>
  <c r="I15" i="17"/>
  <c r="J15" i="17" s="1"/>
  <c r="I16" i="17"/>
  <c r="J16" i="17" s="1"/>
  <c r="I17" i="17"/>
  <c r="J17" i="17" s="1"/>
  <c r="I18" i="17"/>
  <c r="J18" i="17" s="1"/>
  <c r="I19" i="17"/>
  <c r="J19" i="17" s="1"/>
  <c r="I20" i="17"/>
  <c r="J20" i="17" s="1"/>
  <c r="I21" i="17"/>
  <c r="J21" i="17" s="1"/>
  <c r="I22" i="17"/>
  <c r="J22" i="17" s="1"/>
  <c r="I23" i="17"/>
  <c r="J23" i="17" s="1"/>
  <c r="I24" i="17"/>
  <c r="J24" i="17" s="1"/>
  <c r="I25" i="17"/>
  <c r="J25" i="17" s="1"/>
  <c r="I26" i="17"/>
  <c r="J26" i="17" s="1"/>
  <c r="I27" i="17"/>
  <c r="J27" i="17" s="1"/>
  <c r="I28" i="17"/>
  <c r="J28" i="17" s="1"/>
  <c r="I29" i="17"/>
  <c r="J29" i="17" s="1"/>
  <c r="I30" i="17"/>
  <c r="J30" i="17" s="1"/>
  <c r="I31" i="17"/>
  <c r="J31" i="17" s="1"/>
  <c r="I32" i="17"/>
  <c r="J32" i="17" s="1"/>
  <c r="I33" i="17"/>
  <c r="J33" i="17" s="1"/>
  <c r="I34" i="17"/>
  <c r="J34" i="17" s="1"/>
  <c r="I35" i="17"/>
  <c r="J35" i="17" s="1"/>
  <c r="I36" i="17"/>
  <c r="J36" i="17" s="1"/>
  <c r="I37" i="17"/>
  <c r="J37" i="17" s="1"/>
  <c r="I38" i="17"/>
  <c r="J38" i="17" s="1"/>
  <c r="I39" i="17"/>
  <c r="J39" i="17" s="1"/>
  <c r="I40" i="17"/>
  <c r="J40" i="17" s="1"/>
  <c r="I41" i="17"/>
  <c r="J41" i="17" s="1"/>
  <c r="I42" i="17"/>
  <c r="J42" i="17" s="1"/>
  <c r="I43" i="17"/>
  <c r="J43" i="17" s="1"/>
  <c r="I44" i="17"/>
  <c r="J44" i="17" s="1"/>
  <c r="I45" i="17"/>
  <c r="J45" i="17" s="1"/>
  <c r="I46" i="17"/>
  <c r="J46" i="17" s="1"/>
  <c r="I47" i="17"/>
  <c r="J47" i="17" s="1"/>
  <c r="I48" i="17"/>
  <c r="J48" i="17" s="1"/>
  <c r="I49" i="17"/>
  <c r="J49" i="17" s="1"/>
  <c r="I50" i="17"/>
  <c r="J50" i="17" s="1"/>
  <c r="I51" i="17"/>
  <c r="J51" i="17" s="1"/>
  <c r="I52" i="17"/>
  <c r="J52" i="17" s="1"/>
  <c r="I53" i="17"/>
  <c r="J53" i="17" s="1"/>
  <c r="I54" i="17"/>
  <c r="J54" i="17" s="1"/>
  <c r="I55" i="17"/>
  <c r="J55" i="17" s="1"/>
  <c r="I56" i="17"/>
  <c r="J56" i="17" s="1"/>
  <c r="I57" i="17"/>
  <c r="J57" i="17" s="1"/>
  <c r="I58" i="17"/>
  <c r="J58" i="17" s="1"/>
  <c r="I59" i="17"/>
  <c r="J59" i="17" s="1"/>
  <c r="I60" i="17"/>
  <c r="J60" i="17" s="1"/>
  <c r="I61" i="17"/>
  <c r="J61" i="17" s="1"/>
  <c r="I62" i="17"/>
  <c r="J62" i="17" s="1"/>
  <c r="I63" i="17"/>
  <c r="J63" i="17" s="1"/>
  <c r="I64" i="17"/>
  <c r="J64" i="17" s="1"/>
  <c r="I65" i="17"/>
  <c r="J65" i="17" s="1"/>
  <c r="I66" i="17"/>
  <c r="J66" i="17" s="1"/>
  <c r="I67" i="17"/>
  <c r="J67" i="17" s="1"/>
  <c r="I68" i="17"/>
  <c r="J68" i="17" s="1"/>
  <c r="I69" i="17"/>
  <c r="J69" i="17" s="1"/>
  <c r="I70" i="17"/>
  <c r="J70" i="17" s="1"/>
  <c r="I71" i="17"/>
  <c r="J71" i="17" s="1"/>
  <c r="I72" i="17"/>
  <c r="J72" i="17" s="1"/>
  <c r="I73" i="17"/>
  <c r="J73" i="17" s="1"/>
  <c r="I74" i="17"/>
  <c r="J74" i="17" s="1"/>
  <c r="I75" i="17"/>
  <c r="J75" i="17" s="1"/>
  <c r="I76" i="17"/>
  <c r="J76" i="17" s="1"/>
  <c r="I77" i="17"/>
  <c r="J77" i="17" s="1"/>
  <c r="I78" i="17"/>
  <c r="J78" i="17" s="1"/>
  <c r="I79" i="17"/>
  <c r="J79" i="17" s="1"/>
  <c r="I80" i="17"/>
  <c r="J80" i="17" s="1"/>
  <c r="I81" i="17"/>
  <c r="J81" i="17" s="1"/>
  <c r="I82" i="17"/>
  <c r="J82" i="17" s="1"/>
  <c r="I83" i="17"/>
  <c r="J83" i="17" s="1"/>
  <c r="I84" i="17"/>
  <c r="J84" i="17" s="1"/>
  <c r="I85" i="17"/>
  <c r="J85" i="17" s="1"/>
  <c r="I86" i="17"/>
  <c r="J86" i="17" s="1"/>
  <c r="I87" i="17"/>
  <c r="J87" i="17" s="1"/>
  <c r="I88" i="17"/>
  <c r="J88" i="17" s="1"/>
  <c r="I89" i="17"/>
  <c r="J89" i="17" s="1"/>
  <c r="I90" i="17"/>
  <c r="J90" i="17" s="1"/>
  <c r="I91" i="17"/>
  <c r="J91" i="17" s="1"/>
  <c r="I92" i="17"/>
  <c r="J92" i="17" s="1"/>
  <c r="I93" i="17"/>
  <c r="J93" i="17" s="1"/>
  <c r="I94" i="17"/>
  <c r="J94" i="17" s="1"/>
  <c r="I95" i="17"/>
  <c r="J95" i="17" s="1"/>
  <c r="I96" i="17"/>
  <c r="J96" i="17" s="1"/>
  <c r="I97" i="17"/>
  <c r="J97" i="17" s="1"/>
  <c r="I98" i="17"/>
  <c r="J98" i="17" s="1"/>
  <c r="I99" i="17"/>
  <c r="J99" i="17" s="1"/>
  <c r="I100" i="17"/>
  <c r="J100" i="17" s="1"/>
  <c r="I101" i="17"/>
  <c r="J101" i="17" s="1"/>
  <c r="I102" i="17"/>
  <c r="J102" i="17" s="1"/>
  <c r="I103" i="17"/>
  <c r="J103" i="17" s="1"/>
  <c r="I104" i="17"/>
  <c r="J104" i="17" s="1"/>
  <c r="I105" i="17"/>
  <c r="J105" i="17" s="1"/>
  <c r="I106" i="17"/>
  <c r="J106" i="17" s="1"/>
  <c r="I107" i="17"/>
  <c r="J107" i="17" s="1"/>
  <c r="I108" i="17"/>
  <c r="J108" i="17" s="1"/>
  <c r="I109" i="17"/>
  <c r="J109" i="17" s="1"/>
  <c r="I110" i="17"/>
  <c r="J110" i="17" s="1"/>
  <c r="I111" i="17"/>
  <c r="J111" i="17" s="1"/>
  <c r="I112" i="17"/>
  <c r="J112" i="17" s="1"/>
  <c r="I113" i="17"/>
  <c r="J113" i="17" s="1"/>
  <c r="I114" i="17"/>
  <c r="J114" i="17" s="1"/>
  <c r="I115" i="17"/>
  <c r="J115" i="17" s="1"/>
  <c r="I116" i="17"/>
  <c r="J116" i="17" s="1"/>
  <c r="I117" i="17"/>
  <c r="J117" i="17" s="1"/>
  <c r="I118" i="17"/>
  <c r="J118" i="17" s="1"/>
  <c r="I119" i="17"/>
  <c r="J119" i="17" s="1"/>
  <c r="I120" i="17"/>
  <c r="J120" i="17" s="1"/>
  <c r="I121" i="17"/>
  <c r="J121" i="17" s="1"/>
  <c r="I122" i="17"/>
  <c r="J122" i="17" s="1"/>
  <c r="I123" i="17"/>
  <c r="J123" i="17" s="1"/>
  <c r="I124" i="17"/>
  <c r="J124" i="17" s="1"/>
  <c r="I125" i="17"/>
  <c r="J125" i="17" s="1"/>
  <c r="I126" i="17"/>
  <c r="J126" i="17" s="1"/>
  <c r="I127" i="17"/>
  <c r="J127" i="17" s="1"/>
  <c r="I128" i="17"/>
  <c r="J128" i="17" s="1"/>
  <c r="I129" i="17"/>
  <c r="J129" i="17" s="1"/>
  <c r="I130" i="17"/>
  <c r="J130" i="17" s="1"/>
  <c r="I131" i="17"/>
  <c r="J131" i="17" s="1"/>
  <c r="I132" i="17"/>
  <c r="J132" i="17" s="1"/>
  <c r="I133" i="17"/>
  <c r="J133" i="17" s="1"/>
  <c r="I134" i="17"/>
  <c r="J134" i="17" s="1"/>
  <c r="I135" i="17"/>
  <c r="J135" i="17" s="1"/>
  <c r="I136" i="17"/>
  <c r="J136" i="17" s="1"/>
  <c r="I137" i="17"/>
  <c r="J137" i="17" s="1"/>
  <c r="I138" i="17"/>
  <c r="J138" i="17" s="1"/>
  <c r="I139" i="17"/>
  <c r="J139" i="17" s="1"/>
  <c r="I140" i="17"/>
  <c r="J140" i="17" s="1"/>
  <c r="I141" i="17"/>
  <c r="J141" i="17" s="1"/>
  <c r="I142" i="17"/>
  <c r="J142" i="17" s="1"/>
  <c r="I143" i="17"/>
  <c r="J143" i="17" s="1"/>
  <c r="I144" i="17"/>
  <c r="J144" i="17" s="1"/>
  <c r="I145" i="17"/>
  <c r="J145" i="17" s="1"/>
  <c r="I146" i="17"/>
  <c r="J146" i="17" s="1"/>
  <c r="I147" i="17"/>
  <c r="J147" i="17" s="1"/>
  <c r="I148" i="17"/>
  <c r="J148" i="17" s="1"/>
  <c r="I149" i="17"/>
  <c r="J149" i="17" s="1"/>
  <c r="I150" i="17"/>
  <c r="J150" i="17" s="1"/>
  <c r="I151" i="17"/>
  <c r="J151" i="17" s="1"/>
  <c r="I152" i="17"/>
  <c r="J152" i="17" s="1"/>
  <c r="I153" i="17"/>
  <c r="J153" i="17" s="1"/>
  <c r="I154" i="17"/>
  <c r="J154" i="17" s="1"/>
  <c r="I155" i="17"/>
  <c r="J155" i="17" s="1"/>
  <c r="I156" i="17"/>
  <c r="J156" i="17" s="1"/>
  <c r="I157" i="17"/>
  <c r="J157" i="17" s="1"/>
  <c r="I158" i="17"/>
  <c r="J158" i="17" s="1"/>
  <c r="I159" i="17"/>
  <c r="J159" i="17" s="1"/>
  <c r="I160" i="17"/>
  <c r="J160" i="17" s="1"/>
  <c r="I161" i="17"/>
  <c r="J161" i="17" s="1"/>
  <c r="I162" i="17"/>
  <c r="J162" i="17" s="1"/>
  <c r="I163" i="17"/>
  <c r="J163" i="17" s="1"/>
  <c r="I164" i="17"/>
  <c r="J164" i="17" s="1"/>
  <c r="I165" i="17"/>
  <c r="J165" i="17" s="1"/>
  <c r="I166" i="17"/>
  <c r="J166" i="17" s="1"/>
  <c r="I167" i="17"/>
  <c r="J167" i="17" s="1"/>
  <c r="I168" i="17"/>
  <c r="J168" i="17" s="1"/>
  <c r="I169" i="17"/>
  <c r="J169" i="17" s="1"/>
  <c r="I170" i="17"/>
  <c r="J170" i="17" s="1"/>
  <c r="I171" i="17"/>
  <c r="J171" i="17" s="1"/>
  <c r="I172" i="17"/>
  <c r="J172" i="17" s="1"/>
  <c r="I173" i="17"/>
  <c r="J173" i="17" s="1"/>
  <c r="I174" i="17"/>
  <c r="J174" i="17" s="1"/>
  <c r="I175" i="17"/>
  <c r="J175" i="17" s="1"/>
  <c r="I176" i="17"/>
  <c r="J176" i="17" s="1"/>
  <c r="I177" i="17"/>
  <c r="J177" i="17" s="1"/>
  <c r="I178" i="17"/>
  <c r="J178" i="17" s="1"/>
  <c r="I179" i="17"/>
  <c r="J179" i="17" s="1"/>
  <c r="I180" i="17"/>
  <c r="J180" i="17" s="1"/>
  <c r="I181" i="17"/>
  <c r="J181" i="17" s="1"/>
  <c r="I182" i="17"/>
  <c r="J182" i="17" s="1"/>
  <c r="I183" i="17"/>
  <c r="J183" i="17" s="1"/>
  <c r="I184" i="17"/>
  <c r="J184" i="17" s="1"/>
  <c r="I185" i="17"/>
  <c r="J185" i="17" s="1"/>
  <c r="I186" i="17"/>
  <c r="J186" i="17" s="1"/>
  <c r="I187" i="17"/>
  <c r="J187" i="17" s="1"/>
  <c r="I188" i="17"/>
  <c r="J188" i="17" s="1"/>
  <c r="I189" i="17"/>
  <c r="J189" i="17" s="1"/>
  <c r="I190" i="17"/>
  <c r="J190" i="17" s="1"/>
  <c r="I191" i="17"/>
  <c r="J191" i="17" s="1"/>
  <c r="I192" i="17"/>
  <c r="J192" i="17" s="1"/>
  <c r="I193" i="17"/>
  <c r="J193" i="17" s="1"/>
  <c r="I194" i="17"/>
  <c r="J194" i="17" s="1"/>
  <c r="I195" i="17"/>
  <c r="J195" i="17" s="1"/>
  <c r="I196" i="17"/>
  <c r="J196" i="17" s="1"/>
  <c r="I197" i="17"/>
  <c r="J197" i="17" s="1"/>
  <c r="I198" i="17"/>
  <c r="J198" i="17" s="1"/>
  <c r="I199" i="17"/>
  <c r="J199" i="17" s="1"/>
  <c r="I200" i="17"/>
  <c r="J200" i="17" s="1"/>
  <c r="I201" i="17"/>
  <c r="J201" i="17" s="1"/>
  <c r="I202" i="17"/>
  <c r="J202" i="17" s="1"/>
  <c r="I203" i="17"/>
  <c r="J203" i="17" s="1"/>
  <c r="I204" i="17"/>
  <c r="J204" i="17" s="1"/>
  <c r="I205" i="17"/>
  <c r="J205" i="17" s="1"/>
  <c r="I206" i="17"/>
  <c r="J206" i="17" s="1"/>
  <c r="I207" i="17"/>
  <c r="J207" i="17" s="1"/>
  <c r="I208" i="17"/>
  <c r="J208" i="17" s="1"/>
  <c r="I209" i="17"/>
  <c r="J209" i="17" s="1"/>
  <c r="I210" i="17"/>
  <c r="J210" i="17" s="1"/>
  <c r="I211" i="17"/>
  <c r="J211" i="17" s="1"/>
  <c r="I212" i="17"/>
  <c r="J212" i="17" s="1"/>
  <c r="I213" i="17"/>
  <c r="J213" i="17" s="1"/>
  <c r="I214" i="17"/>
  <c r="J214" i="17" s="1"/>
  <c r="I215" i="17"/>
  <c r="J215" i="17" s="1"/>
  <c r="I216" i="17"/>
  <c r="J216" i="17" s="1"/>
  <c r="I217" i="17"/>
  <c r="J217" i="17" s="1"/>
  <c r="I218" i="17"/>
  <c r="J218" i="17" s="1"/>
  <c r="I219" i="17"/>
  <c r="J219" i="17" s="1"/>
  <c r="I220" i="17"/>
  <c r="J220" i="17" s="1"/>
  <c r="I221" i="17"/>
  <c r="J221" i="17" s="1"/>
  <c r="I222" i="17"/>
  <c r="J222" i="17" s="1"/>
  <c r="I223" i="17"/>
  <c r="J223" i="17" s="1"/>
  <c r="I224" i="17"/>
  <c r="J224" i="17" s="1"/>
  <c r="I225" i="17"/>
  <c r="J225" i="17" s="1"/>
  <c r="I226" i="17"/>
  <c r="J226" i="17" s="1"/>
  <c r="I227" i="17"/>
  <c r="J227" i="17" s="1"/>
  <c r="I228" i="17"/>
  <c r="J228" i="17" s="1"/>
  <c r="I229" i="17"/>
  <c r="J229" i="17" s="1"/>
  <c r="I230" i="17"/>
  <c r="J230" i="17" s="1"/>
  <c r="I231" i="17"/>
  <c r="J231" i="17" s="1"/>
  <c r="I232" i="17"/>
  <c r="J232" i="17" s="1"/>
  <c r="I233" i="17"/>
  <c r="J233" i="17" s="1"/>
  <c r="I234" i="17"/>
  <c r="J234" i="17" s="1"/>
  <c r="I235" i="17"/>
  <c r="J235" i="17" s="1"/>
  <c r="I236" i="17"/>
  <c r="J236" i="17" s="1"/>
  <c r="I237" i="17"/>
  <c r="J237" i="17" s="1"/>
  <c r="I238" i="17"/>
  <c r="J238" i="17" s="1"/>
  <c r="I239" i="17"/>
  <c r="J239" i="17" s="1"/>
  <c r="I240" i="17"/>
  <c r="J240" i="17" s="1"/>
  <c r="I241" i="17"/>
  <c r="J241" i="17" s="1"/>
  <c r="I242" i="17"/>
  <c r="J242" i="17" s="1"/>
  <c r="I243" i="17"/>
  <c r="J243" i="17" s="1"/>
  <c r="I244" i="17"/>
  <c r="J244" i="17" s="1"/>
  <c r="I245" i="17"/>
  <c r="J245" i="17" s="1"/>
  <c r="I246" i="17"/>
  <c r="J246" i="17" s="1"/>
  <c r="I247" i="17"/>
  <c r="J247" i="17" s="1"/>
  <c r="I248" i="17"/>
  <c r="J248" i="17" s="1"/>
  <c r="I249" i="17"/>
  <c r="J249" i="17" s="1"/>
  <c r="I250" i="17"/>
  <c r="J250" i="17" s="1"/>
  <c r="I251" i="17"/>
  <c r="J251" i="17" s="1"/>
  <c r="I252" i="17"/>
  <c r="J252" i="17" s="1"/>
  <c r="I253" i="17"/>
  <c r="J253" i="17" s="1"/>
  <c r="I254" i="17"/>
  <c r="J254" i="17" s="1"/>
  <c r="I255" i="17"/>
  <c r="J255" i="17" s="1"/>
  <c r="I256" i="17"/>
  <c r="J256" i="17" s="1"/>
  <c r="I257" i="17"/>
  <c r="J257" i="17" s="1"/>
  <c r="I258" i="17"/>
  <c r="J258" i="17" s="1"/>
  <c r="I259" i="17"/>
  <c r="J259" i="17" s="1"/>
  <c r="I260" i="17"/>
  <c r="J260" i="17" s="1"/>
  <c r="I261" i="17"/>
  <c r="J261" i="17" s="1"/>
  <c r="I262" i="17"/>
  <c r="J262" i="17" s="1"/>
  <c r="I263" i="17"/>
  <c r="J263" i="17" s="1"/>
  <c r="I264" i="17"/>
  <c r="J264" i="17" s="1"/>
  <c r="I265" i="17"/>
  <c r="J265" i="17" s="1"/>
  <c r="I266" i="17"/>
  <c r="J266" i="17" s="1"/>
  <c r="I267" i="17"/>
  <c r="J267" i="17" s="1"/>
  <c r="I268" i="17"/>
  <c r="J268" i="17" s="1"/>
  <c r="I269" i="17"/>
  <c r="J269" i="17" s="1"/>
  <c r="I270" i="17"/>
  <c r="J270" i="17" s="1"/>
  <c r="I271" i="17"/>
  <c r="J271" i="17" s="1"/>
  <c r="I272" i="17"/>
  <c r="J272" i="17" s="1"/>
  <c r="I273" i="17"/>
  <c r="J273" i="17" s="1"/>
  <c r="I274" i="17"/>
  <c r="J274" i="17" s="1"/>
  <c r="I275" i="17"/>
  <c r="J275" i="17" s="1"/>
  <c r="I276" i="17"/>
  <c r="J276" i="17" s="1"/>
  <c r="I277" i="17"/>
  <c r="J277" i="17" s="1"/>
  <c r="I278" i="17"/>
  <c r="J278" i="17" s="1"/>
  <c r="I279" i="17"/>
  <c r="J279" i="17" s="1"/>
  <c r="I280" i="17"/>
  <c r="J280" i="17" s="1"/>
  <c r="I281" i="17"/>
  <c r="J281" i="17" s="1"/>
  <c r="I282" i="17"/>
  <c r="J282" i="17" s="1"/>
  <c r="I283" i="17"/>
  <c r="J283" i="17" s="1"/>
  <c r="I284" i="17"/>
  <c r="J284" i="17" s="1"/>
  <c r="I285" i="17"/>
  <c r="J285" i="17" s="1"/>
  <c r="I286" i="17"/>
  <c r="J286" i="17" s="1"/>
  <c r="I287" i="17"/>
  <c r="J287" i="17" s="1"/>
  <c r="I288" i="17"/>
  <c r="J288" i="17" s="1"/>
  <c r="I289" i="17"/>
  <c r="J289" i="17" s="1"/>
  <c r="I290" i="17"/>
  <c r="J290" i="17" s="1"/>
  <c r="I291" i="17"/>
  <c r="J291" i="17" s="1"/>
  <c r="I292" i="17"/>
  <c r="J292" i="17" s="1"/>
  <c r="I293" i="17"/>
  <c r="J293" i="17" s="1"/>
  <c r="I294" i="17"/>
  <c r="J294" i="17" s="1"/>
  <c r="I295" i="17"/>
  <c r="J295" i="17" s="1"/>
  <c r="I296" i="17"/>
  <c r="J296" i="17" s="1"/>
  <c r="I297" i="17"/>
  <c r="J297" i="17" s="1"/>
  <c r="I298" i="17"/>
  <c r="J298" i="17" s="1"/>
  <c r="I299" i="17"/>
  <c r="J299" i="17" s="1"/>
  <c r="I300" i="17"/>
  <c r="J300" i="17" s="1"/>
  <c r="I301" i="17"/>
  <c r="J301" i="17" s="1"/>
  <c r="I302" i="17"/>
  <c r="J302" i="17" s="1"/>
  <c r="I303" i="17"/>
  <c r="J303" i="17" s="1"/>
  <c r="I304" i="17"/>
  <c r="J304" i="17" s="1"/>
  <c r="I305" i="17"/>
  <c r="J305" i="17" s="1"/>
  <c r="I306" i="17"/>
  <c r="J306" i="17" s="1"/>
  <c r="I307" i="17"/>
  <c r="J307" i="17" s="1"/>
  <c r="I308" i="17"/>
  <c r="J308" i="17" s="1"/>
  <c r="I309" i="17"/>
  <c r="J309" i="17" s="1"/>
  <c r="I310" i="17"/>
  <c r="J310" i="17" s="1"/>
  <c r="I311" i="17"/>
  <c r="J311" i="17" s="1"/>
  <c r="I312" i="17"/>
  <c r="J312" i="17" s="1"/>
  <c r="I313" i="17"/>
  <c r="J313" i="17" s="1"/>
  <c r="I314" i="17"/>
  <c r="J314" i="17" s="1"/>
  <c r="I315" i="17"/>
  <c r="J315" i="17" s="1"/>
  <c r="I316" i="17"/>
  <c r="J316" i="17" s="1"/>
  <c r="I317" i="17"/>
  <c r="J317" i="17" s="1"/>
  <c r="I318" i="17"/>
  <c r="J318" i="17" s="1"/>
  <c r="I319" i="17"/>
  <c r="J319" i="17" s="1"/>
  <c r="I320" i="17"/>
  <c r="J320" i="17" s="1"/>
  <c r="I321" i="17"/>
  <c r="J321" i="17" s="1"/>
  <c r="I322" i="17"/>
  <c r="J322" i="17" s="1"/>
  <c r="I323" i="17"/>
  <c r="J323" i="17" s="1"/>
  <c r="I324" i="17"/>
  <c r="J324" i="17" s="1"/>
  <c r="I325" i="17"/>
  <c r="J325" i="17" s="1"/>
  <c r="I326" i="17"/>
  <c r="J326" i="17" s="1"/>
  <c r="I327" i="17"/>
  <c r="J327" i="17" s="1"/>
  <c r="I328" i="17"/>
  <c r="J328" i="17" s="1"/>
  <c r="I329" i="17"/>
  <c r="J329" i="17" s="1"/>
  <c r="I330" i="17"/>
  <c r="J330" i="17" s="1"/>
  <c r="I331" i="17"/>
  <c r="J331" i="17" s="1"/>
  <c r="I332" i="17"/>
  <c r="J332" i="17" s="1"/>
  <c r="I333" i="17"/>
  <c r="J333" i="17" s="1"/>
  <c r="I334" i="17"/>
  <c r="J334" i="17" s="1"/>
  <c r="I335" i="17"/>
  <c r="J335" i="17" s="1"/>
  <c r="I336" i="17"/>
  <c r="J336" i="17" s="1"/>
  <c r="I337" i="17"/>
  <c r="J337" i="17" s="1"/>
  <c r="I338" i="17"/>
  <c r="J338" i="17" s="1"/>
  <c r="I339" i="17"/>
  <c r="J339" i="17" s="1"/>
  <c r="I340" i="17"/>
  <c r="J340" i="17" s="1"/>
  <c r="I341" i="17"/>
  <c r="J341" i="17" s="1"/>
  <c r="I342" i="17"/>
  <c r="J342" i="17" s="1"/>
  <c r="I343" i="17"/>
  <c r="J343" i="17" s="1"/>
  <c r="I344" i="17"/>
  <c r="J344" i="17" s="1"/>
  <c r="I345" i="17"/>
  <c r="J345" i="17" s="1"/>
  <c r="I346" i="17"/>
  <c r="J346" i="17" s="1"/>
  <c r="I347" i="17"/>
  <c r="J347" i="17" s="1"/>
  <c r="I348" i="17"/>
  <c r="J348" i="17" s="1"/>
  <c r="I349" i="17"/>
  <c r="J349" i="17" s="1"/>
  <c r="I350" i="17"/>
  <c r="J350" i="17" s="1"/>
  <c r="I351" i="17"/>
  <c r="J351" i="17" s="1"/>
  <c r="I352" i="17"/>
  <c r="J352" i="17" s="1"/>
  <c r="I353" i="17"/>
  <c r="J353" i="17" s="1"/>
  <c r="I354" i="17"/>
  <c r="J354" i="17" s="1"/>
  <c r="I355" i="17"/>
  <c r="J355" i="17" s="1"/>
  <c r="I356" i="17"/>
  <c r="J356" i="17" s="1"/>
  <c r="I357" i="17"/>
  <c r="J357" i="17" s="1"/>
  <c r="I358" i="17"/>
  <c r="J358" i="17" s="1"/>
  <c r="I359" i="17"/>
  <c r="J359" i="17" s="1"/>
  <c r="I360" i="17"/>
  <c r="J360" i="17" s="1"/>
  <c r="I361" i="17"/>
  <c r="J361" i="17" s="1"/>
  <c r="I362" i="17"/>
  <c r="J362" i="17" s="1"/>
  <c r="I363" i="17"/>
  <c r="J363" i="17" s="1"/>
  <c r="I364" i="17"/>
  <c r="J364" i="17" s="1"/>
  <c r="I365" i="17"/>
  <c r="J365" i="17" s="1"/>
  <c r="I366" i="17"/>
  <c r="J366" i="17" s="1"/>
  <c r="I367" i="17"/>
  <c r="J367" i="17" s="1"/>
  <c r="I368" i="17"/>
  <c r="J368" i="17" s="1"/>
  <c r="I369" i="17"/>
  <c r="J369" i="17" s="1"/>
  <c r="I370" i="17"/>
  <c r="J370" i="17" s="1"/>
  <c r="I371" i="17"/>
  <c r="J371" i="17" s="1"/>
  <c r="I372" i="17"/>
  <c r="J372" i="17" s="1"/>
  <c r="I373" i="17"/>
  <c r="J373" i="17" s="1"/>
  <c r="I374" i="17"/>
  <c r="J374" i="17" s="1"/>
  <c r="I375" i="17"/>
  <c r="J375" i="17" s="1"/>
  <c r="I376" i="17"/>
  <c r="J376" i="17" s="1"/>
  <c r="I377" i="17"/>
  <c r="J377" i="17" s="1"/>
  <c r="I378" i="17"/>
  <c r="J378" i="17" s="1"/>
  <c r="I379" i="17"/>
  <c r="J379" i="17" s="1"/>
  <c r="I380" i="17"/>
  <c r="J380" i="17" s="1"/>
  <c r="I381" i="17"/>
  <c r="J381" i="17" s="1"/>
  <c r="I382" i="17"/>
  <c r="J382" i="17" s="1"/>
  <c r="I383" i="17"/>
  <c r="J383" i="17" s="1"/>
  <c r="I384" i="17"/>
  <c r="J384" i="17" s="1"/>
  <c r="I385" i="17"/>
  <c r="J385" i="17" s="1"/>
  <c r="I386" i="17"/>
  <c r="J386" i="17" s="1"/>
  <c r="I387" i="17"/>
  <c r="J387" i="17" s="1"/>
  <c r="I388" i="17"/>
  <c r="J388" i="17" s="1"/>
  <c r="I389" i="17"/>
  <c r="J389" i="17" s="1"/>
  <c r="I390" i="17"/>
  <c r="J390" i="17" s="1"/>
  <c r="I391" i="17"/>
  <c r="J391" i="17" s="1"/>
  <c r="I392" i="17"/>
  <c r="J392" i="17" s="1"/>
  <c r="I393" i="17"/>
  <c r="J393" i="17" s="1"/>
  <c r="I394" i="17"/>
  <c r="J394" i="17" s="1"/>
  <c r="I395" i="17"/>
  <c r="J395" i="17" s="1"/>
  <c r="I396" i="17"/>
  <c r="J396" i="17" s="1"/>
  <c r="I397" i="17"/>
  <c r="J397" i="17" s="1"/>
  <c r="I398" i="17"/>
  <c r="J398" i="17" s="1"/>
  <c r="I399" i="17"/>
  <c r="J399" i="17" s="1"/>
  <c r="I400" i="17"/>
  <c r="J400" i="17" s="1"/>
  <c r="I401" i="17"/>
  <c r="J401" i="17" s="1"/>
  <c r="I402" i="17"/>
  <c r="J402" i="17" s="1"/>
  <c r="I403" i="17"/>
  <c r="J403" i="17" s="1"/>
  <c r="I404" i="17"/>
  <c r="J404" i="17" s="1"/>
  <c r="I405" i="17"/>
  <c r="J405" i="17" s="1"/>
  <c r="I406" i="17"/>
  <c r="J406" i="17" s="1"/>
  <c r="I407" i="17"/>
  <c r="J407" i="17" s="1"/>
  <c r="I408" i="17"/>
  <c r="J408" i="17" s="1"/>
  <c r="I409" i="17"/>
  <c r="J409" i="17" s="1"/>
  <c r="I410" i="17"/>
  <c r="J410" i="17" s="1"/>
  <c r="I411" i="17"/>
  <c r="J411" i="17" s="1"/>
  <c r="I412" i="17"/>
  <c r="J412" i="17" s="1"/>
  <c r="I413" i="17"/>
  <c r="J413" i="17" s="1"/>
  <c r="I414" i="17"/>
  <c r="J414" i="17" s="1"/>
  <c r="I415" i="17"/>
  <c r="J415" i="17" s="1"/>
  <c r="I416" i="17"/>
  <c r="J416" i="17" s="1"/>
  <c r="I417" i="17"/>
  <c r="J417" i="17" s="1"/>
  <c r="I418" i="17"/>
  <c r="J418" i="17" s="1"/>
  <c r="I419" i="17"/>
  <c r="J419" i="17" s="1"/>
  <c r="I420" i="17"/>
  <c r="J420" i="17" s="1"/>
  <c r="I421" i="17"/>
  <c r="J421" i="17" s="1"/>
  <c r="I422" i="17"/>
  <c r="J422" i="17" s="1"/>
  <c r="I423" i="17"/>
  <c r="J423" i="17" s="1"/>
  <c r="I424" i="17"/>
  <c r="J424" i="17" s="1"/>
  <c r="I425" i="17"/>
  <c r="J425" i="17" s="1"/>
  <c r="I426" i="17"/>
  <c r="J426" i="17" s="1"/>
  <c r="I427" i="17"/>
  <c r="J427" i="17" s="1"/>
  <c r="I428" i="17"/>
  <c r="J428" i="17" s="1"/>
  <c r="I429" i="17"/>
  <c r="J429" i="17" s="1"/>
  <c r="I430" i="17"/>
  <c r="J430" i="17" s="1"/>
  <c r="I431" i="17"/>
  <c r="J431" i="17" s="1"/>
  <c r="I432" i="17"/>
  <c r="J432" i="17" s="1"/>
  <c r="I433" i="17"/>
  <c r="J433" i="17" s="1"/>
  <c r="I434" i="17"/>
  <c r="J434" i="17" s="1"/>
  <c r="I435" i="17"/>
  <c r="J435" i="17" s="1"/>
  <c r="I436" i="17"/>
  <c r="J436" i="17" s="1"/>
  <c r="I437" i="17"/>
  <c r="J437" i="17" s="1"/>
  <c r="I438" i="17"/>
  <c r="J438" i="17" s="1"/>
  <c r="I439" i="17"/>
  <c r="J439" i="17" s="1"/>
  <c r="I440" i="17"/>
  <c r="J440" i="17" s="1"/>
  <c r="I441" i="17"/>
  <c r="J441" i="17" s="1"/>
  <c r="I442" i="17"/>
  <c r="J442" i="17" s="1"/>
  <c r="I443" i="17"/>
  <c r="J443" i="17" s="1"/>
  <c r="I444" i="17"/>
  <c r="J444" i="17" s="1"/>
  <c r="I445" i="17"/>
  <c r="J445" i="17" s="1"/>
  <c r="I446" i="17"/>
  <c r="J446" i="17" s="1"/>
  <c r="I447" i="17"/>
  <c r="J447" i="17" s="1"/>
  <c r="I448" i="17"/>
  <c r="J448" i="17" s="1"/>
  <c r="I449" i="17"/>
  <c r="J449" i="17" s="1"/>
  <c r="I450" i="17"/>
  <c r="J450" i="17" s="1"/>
  <c r="I451" i="17"/>
  <c r="J451" i="17" s="1"/>
  <c r="I452" i="17"/>
  <c r="J452" i="17" s="1"/>
  <c r="I453" i="17"/>
  <c r="J453" i="17" s="1"/>
  <c r="I454" i="17"/>
  <c r="J454" i="17" s="1"/>
  <c r="I455" i="17"/>
  <c r="J455" i="17" s="1"/>
  <c r="I456" i="17"/>
  <c r="J456" i="17" s="1"/>
  <c r="I457" i="17"/>
  <c r="J457" i="17" s="1"/>
  <c r="I458" i="17"/>
  <c r="J458" i="17" s="1"/>
  <c r="I459" i="17"/>
  <c r="J459" i="17" s="1"/>
  <c r="I460" i="17"/>
  <c r="J460" i="17" s="1"/>
  <c r="I461" i="17"/>
  <c r="J461" i="17" s="1"/>
  <c r="I462" i="17"/>
  <c r="J462" i="17" s="1"/>
  <c r="I463" i="17"/>
  <c r="J463" i="17" s="1"/>
  <c r="I464" i="17"/>
  <c r="J464" i="17" s="1"/>
  <c r="I465" i="17"/>
  <c r="J465" i="17" s="1"/>
  <c r="I466" i="17"/>
  <c r="J466" i="17" s="1"/>
  <c r="I467" i="17"/>
  <c r="J467" i="17" s="1"/>
  <c r="I468" i="17"/>
  <c r="J468" i="17" s="1"/>
  <c r="I469" i="17"/>
  <c r="J469" i="17" s="1"/>
  <c r="I470" i="17"/>
  <c r="J470" i="17" s="1"/>
  <c r="I471" i="17"/>
  <c r="J471" i="17" s="1"/>
  <c r="I472" i="17"/>
  <c r="J472" i="17" s="1"/>
  <c r="I473" i="17"/>
  <c r="J473" i="17" s="1"/>
  <c r="I474" i="17"/>
  <c r="J474" i="17" s="1"/>
  <c r="I475" i="17"/>
  <c r="J475" i="17" s="1"/>
  <c r="I476" i="17"/>
  <c r="J476" i="17" s="1"/>
  <c r="I477" i="17"/>
  <c r="J477" i="17" s="1"/>
  <c r="I478" i="17"/>
  <c r="J478" i="17" s="1"/>
  <c r="I479" i="17"/>
  <c r="J479" i="17" s="1"/>
  <c r="I480" i="17"/>
  <c r="J480" i="17" s="1"/>
  <c r="I481" i="17"/>
  <c r="J481" i="17" s="1"/>
  <c r="I482" i="17"/>
  <c r="J482" i="17" s="1"/>
  <c r="I483" i="17"/>
  <c r="J483" i="17" s="1"/>
  <c r="I484" i="17"/>
  <c r="J484" i="17" s="1"/>
  <c r="I485" i="17"/>
  <c r="J485" i="17" s="1"/>
  <c r="I486" i="17"/>
  <c r="J486" i="17" s="1"/>
  <c r="I487" i="17"/>
  <c r="J487" i="17" s="1"/>
  <c r="I488" i="17"/>
  <c r="J488" i="17" s="1"/>
  <c r="I489" i="17"/>
  <c r="J489" i="17" s="1"/>
  <c r="I490" i="17"/>
  <c r="J490" i="17" s="1"/>
  <c r="I491" i="17"/>
  <c r="J491" i="17" s="1"/>
  <c r="I492" i="17"/>
  <c r="J492" i="17" s="1"/>
  <c r="I493" i="17"/>
  <c r="J493" i="17" s="1"/>
  <c r="I494" i="17"/>
  <c r="J494" i="17" s="1"/>
  <c r="I495" i="17"/>
  <c r="J495" i="17" s="1"/>
  <c r="I496" i="17"/>
  <c r="J496" i="17" s="1"/>
  <c r="I497" i="17"/>
  <c r="J497" i="17" s="1"/>
  <c r="I498" i="17"/>
  <c r="J498" i="17" s="1"/>
  <c r="I499" i="17"/>
  <c r="J499" i="17" s="1"/>
  <c r="I500" i="17"/>
  <c r="J500" i="17" s="1"/>
  <c r="I501" i="17"/>
  <c r="J501" i="17" s="1"/>
  <c r="I502" i="17"/>
  <c r="J502" i="17" s="1"/>
  <c r="I503" i="17"/>
  <c r="J503" i="17" s="1"/>
  <c r="I504" i="17"/>
  <c r="J504" i="17" s="1"/>
  <c r="I505" i="17"/>
  <c r="J505" i="17" s="1"/>
  <c r="I506" i="17"/>
  <c r="J506" i="17" s="1"/>
  <c r="I507" i="17"/>
  <c r="J507" i="17" s="1"/>
  <c r="I508" i="17"/>
  <c r="J508" i="17" s="1"/>
  <c r="I509" i="17"/>
  <c r="J509" i="17" s="1"/>
  <c r="I510" i="17"/>
  <c r="J510" i="17" s="1"/>
  <c r="I511" i="17"/>
  <c r="J511" i="17" s="1"/>
  <c r="I512" i="17"/>
  <c r="J512" i="17" s="1"/>
  <c r="I513" i="17"/>
  <c r="J513" i="17" s="1"/>
  <c r="I514" i="17"/>
  <c r="J514" i="17" s="1"/>
  <c r="I515" i="17"/>
  <c r="J515" i="17" s="1"/>
  <c r="I516" i="17"/>
  <c r="J516" i="17" s="1"/>
  <c r="I517" i="17"/>
  <c r="J517" i="17" s="1"/>
  <c r="I518" i="17"/>
  <c r="J518" i="17" s="1"/>
  <c r="I519" i="17"/>
  <c r="J519" i="17" s="1"/>
  <c r="I520" i="17"/>
  <c r="J520" i="17" s="1"/>
  <c r="I521" i="17"/>
  <c r="J521" i="17" s="1"/>
  <c r="I522" i="17"/>
  <c r="J522" i="17" s="1"/>
  <c r="I523" i="17"/>
  <c r="J523" i="17" s="1"/>
  <c r="I524" i="17"/>
  <c r="J524" i="17" s="1"/>
  <c r="I525" i="17"/>
  <c r="J525" i="17" s="1"/>
  <c r="I526" i="17"/>
  <c r="J526" i="17" s="1"/>
  <c r="I527" i="17"/>
  <c r="J527" i="17" s="1"/>
  <c r="I528" i="17"/>
  <c r="J528" i="17" s="1"/>
  <c r="I529" i="17"/>
  <c r="J529" i="17" s="1"/>
  <c r="I530" i="17"/>
  <c r="J530" i="17" s="1"/>
  <c r="I531" i="17"/>
  <c r="J531" i="17" s="1"/>
  <c r="I532" i="17"/>
  <c r="J532" i="17" s="1"/>
  <c r="I533" i="17"/>
  <c r="J533" i="17" s="1"/>
  <c r="I534" i="17"/>
  <c r="J534" i="17" s="1"/>
  <c r="I535" i="17"/>
  <c r="J535" i="17" s="1"/>
  <c r="I536" i="17"/>
  <c r="J536" i="17" s="1"/>
  <c r="I537" i="17"/>
  <c r="J537" i="17" s="1"/>
  <c r="I538" i="17"/>
  <c r="J538" i="17" s="1"/>
  <c r="I539" i="17"/>
  <c r="J539" i="17" s="1"/>
  <c r="I540" i="17"/>
  <c r="J540" i="17" s="1"/>
  <c r="I541" i="17"/>
  <c r="J541" i="17" s="1"/>
  <c r="I542" i="17"/>
  <c r="J542" i="17" s="1"/>
  <c r="I543" i="17"/>
  <c r="J543" i="17" s="1"/>
  <c r="I544" i="17"/>
  <c r="J544" i="17" s="1"/>
  <c r="I545" i="17"/>
  <c r="J545" i="17" s="1"/>
  <c r="I546" i="17"/>
  <c r="J546" i="17" s="1"/>
  <c r="I547" i="17"/>
  <c r="J547" i="17" s="1"/>
  <c r="I548" i="17"/>
  <c r="J548" i="17" s="1"/>
  <c r="I549" i="17"/>
  <c r="J549" i="17" s="1"/>
  <c r="I550" i="17"/>
  <c r="J550" i="17" s="1"/>
  <c r="I551" i="17"/>
  <c r="J551" i="17" s="1"/>
  <c r="I552" i="17"/>
  <c r="J552" i="17" s="1"/>
  <c r="I553" i="17"/>
  <c r="J553" i="17" s="1"/>
  <c r="I554" i="17"/>
  <c r="J554" i="17" s="1"/>
  <c r="I555" i="17"/>
  <c r="J555" i="17" s="1"/>
  <c r="I556" i="17"/>
  <c r="J556" i="17" s="1"/>
  <c r="I557" i="17"/>
  <c r="J557" i="17" s="1"/>
  <c r="I558" i="17"/>
  <c r="J558" i="17" s="1"/>
  <c r="I559" i="17"/>
  <c r="J559" i="17" s="1"/>
  <c r="I560" i="17"/>
  <c r="J560" i="17" s="1"/>
  <c r="I561" i="17"/>
  <c r="J561" i="17" s="1"/>
  <c r="I562" i="17"/>
  <c r="J562" i="17" s="1"/>
  <c r="I563" i="17"/>
  <c r="J563" i="17" s="1"/>
  <c r="I564" i="17"/>
  <c r="J564" i="17" s="1"/>
  <c r="I565" i="17"/>
  <c r="J565" i="17" s="1"/>
  <c r="I566" i="17"/>
  <c r="J566" i="17" s="1"/>
  <c r="I567" i="17"/>
  <c r="J567" i="17" s="1"/>
  <c r="I568" i="17"/>
  <c r="J568" i="17" s="1"/>
  <c r="I569" i="17"/>
  <c r="J569" i="17" s="1"/>
  <c r="I570" i="17"/>
  <c r="J570" i="17" s="1"/>
  <c r="I571" i="17"/>
  <c r="J571" i="17" s="1"/>
  <c r="I572" i="17"/>
  <c r="J572" i="17" s="1"/>
  <c r="I573" i="17"/>
  <c r="J573" i="17" s="1"/>
  <c r="I574" i="17"/>
  <c r="J574" i="17" s="1"/>
  <c r="I575" i="17"/>
  <c r="J575" i="17" s="1"/>
  <c r="I576" i="17"/>
  <c r="J576" i="17" s="1"/>
  <c r="I577" i="17"/>
  <c r="J577" i="17" s="1"/>
  <c r="I578" i="17"/>
  <c r="J578" i="17" s="1"/>
  <c r="I579" i="17"/>
  <c r="J579" i="17" s="1"/>
  <c r="I580" i="17"/>
  <c r="J580" i="17" s="1"/>
  <c r="I581" i="17"/>
  <c r="J581" i="17" s="1"/>
  <c r="I582" i="17"/>
  <c r="J582" i="17" s="1"/>
  <c r="I583" i="17"/>
  <c r="J583" i="17" s="1"/>
  <c r="I584" i="17"/>
  <c r="J584" i="17" s="1"/>
  <c r="I585" i="17"/>
  <c r="J585" i="17" s="1"/>
  <c r="I586" i="17"/>
  <c r="J586" i="17" s="1"/>
  <c r="I587" i="17"/>
  <c r="J587" i="17" s="1"/>
  <c r="I588" i="17"/>
  <c r="J588" i="17" s="1"/>
  <c r="I589" i="17"/>
  <c r="J589" i="17" s="1"/>
  <c r="I590" i="17"/>
  <c r="J590" i="17" s="1"/>
  <c r="I591" i="17"/>
  <c r="J591" i="17" s="1"/>
  <c r="I592" i="17"/>
  <c r="J592" i="17" s="1"/>
  <c r="I593" i="17"/>
  <c r="J593" i="17" s="1"/>
  <c r="I594" i="17"/>
  <c r="J594" i="17" s="1"/>
  <c r="I595" i="17"/>
  <c r="J595" i="17" s="1"/>
  <c r="I2" i="17"/>
  <c r="J2" i="17" s="1"/>
  <c r="H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H203" i="18"/>
  <c r="H204" i="18"/>
  <c r="H205" i="18"/>
  <c r="H206" i="18"/>
  <c r="H207" i="18"/>
  <c r="H208" i="18"/>
  <c r="H209" i="18"/>
  <c r="H210" i="18"/>
  <c r="H211" i="18"/>
  <c r="H212" i="18"/>
  <c r="H213" i="18"/>
  <c r="H214" i="18"/>
  <c r="H215" i="18"/>
  <c r="H216" i="18"/>
  <c r="H217" i="18"/>
  <c r="H218" i="18"/>
  <c r="H219" i="18"/>
  <c r="H220" i="18"/>
  <c r="H221" i="18"/>
  <c r="H222" i="18"/>
  <c r="H223" i="18"/>
  <c r="H224" i="18"/>
  <c r="H225" i="18"/>
  <c r="H226" i="18"/>
  <c r="H227" i="18"/>
  <c r="H228" i="18"/>
  <c r="H229" i="18"/>
  <c r="H230" i="18"/>
  <c r="H231" i="18"/>
  <c r="H232" i="18"/>
  <c r="H233" i="18"/>
  <c r="H234" i="18"/>
  <c r="H235" i="18"/>
  <c r="H236" i="18"/>
  <c r="H237" i="18"/>
  <c r="H238" i="18"/>
  <c r="H239" i="18"/>
  <c r="H240" i="18"/>
  <c r="H241" i="18"/>
  <c r="H242" i="18"/>
  <c r="H243" i="18"/>
  <c r="H244" i="18"/>
  <c r="H245" i="18"/>
  <c r="H246" i="18"/>
  <c r="H247" i="18"/>
  <c r="H248" i="18"/>
  <c r="H249" i="18"/>
  <c r="H250" i="18"/>
  <c r="H251" i="18"/>
  <c r="H252" i="18"/>
  <c r="H253" i="18"/>
  <c r="H254" i="18"/>
  <c r="H255" i="18"/>
  <c r="H256" i="18"/>
  <c r="H257" i="18"/>
  <c r="H258" i="18"/>
  <c r="H259" i="18"/>
  <c r="H260" i="18"/>
  <c r="H261" i="18"/>
  <c r="H262" i="18"/>
  <c r="H263" i="18"/>
  <c r="H264" i="18"/>
  <c r="H265" i="18"/>
  <c r="H266" i="18"/>
  <c r="H267" i="18"/>
  <c r="H268" i="18"/>
  <c r="H269" i="18"/>
  <c r="H270" i="18"/>
  <c r="H271" i="18"/>
  <c r="H272" i="18"/>
  <c r="H273" i="18"/>
  <c r="H274" i="18"/>
  <c r="H275" i="18"/>
  <c r="H276" i="18"/>
  <c r="H277" i="18"/>
  <c r="H278" i="18"/>
  <c r="H279" i="18"/>
  <c r="H280" i="18"/>
  <c r="H281" i="18"/>
  <c r="H282" i="18"/>
  <c r="H283" i="18"/>
  <c r="H284" i="18"/>
  <c r="H285" i="18"/>
  <c r="H286" i="18"/>
  <c r="H287" i="18"/>
  <c r="H288" i="18"/>
  <c r="H289" i="18"/>
  <c r="H290" i="18"/>
  <c r="H291" i="18"/>
  <c r="H292" i="18"/>
  <c r="H293" i="18"/>
  <c r="H294" i="18"/>
  <c r="H295" i="18"/>
  <c r="H296" i="18"/>
  <c r="H297" i="18"/>
  <c r="H298" i="18"/>
  <c r="H299" i="18"/>
  <c r="H300" i="18"/>
  <c r="H301" i="18"/>
  <c r="H302" i="18"/>
  <c r="H303" i="18"/>
  <c r="H304" i="18"/>
  <c r="H305" i="18"/>
  <c r="H306" i="18"/>
  <c r="H307" i="18"/>
  <c r="H308" i="18"/>
  <c r="H309" i="18"/>
  <c r="H310" i="18"/>
  <c r="H311" i="18"/>
  <c r="H312" i="18"/>
  <c r="H313" i="18"/>
  <c r="H314" i="18"/>
  <c r="H315" i="18"/>
  <c r="H316" i="18"/>
  <c r="H317" i="18"/>
  <c r="H318" i="18"/>
  <c r="H319" i="18"/>
  <c r="H320" i="18"/>
  <c r="H321" i="18"/>
  <c r="H322" i="18"/>
  <c r="H323" i="18"/>
  <c r="H324" i="18"/>
  <c r="H325" i="18"/>
  <c r="H326" i="18"/>
  <c r="H327" i="18"/>
  <c r="H328" i="18"/>
  <c r="H329" i="18"/>
  <c r="H330" i="18"/>
  <c r="H331" i="18"/>
  <c r="H332" i="18"/>
  <c r="H333" i="18"/>
  <c r="H334" i="18"/>
  <c r="H335" i="18"/>
  <c r="H336" i="18"/>
  <c r="H337" i="18"/>
  <c r="H338" i="18"/>
  <c r="H339" i="18"/>
  <c r="H340" i="18"/>
  <c r="H341" i="18"/>
  <c r="H342" i="18"/>
  <c r="H343" i="18"/>
  <c r="H344" i="18"/>
  <c r="H345" i="18"/>
  <c r="H346" i="18"/>
  <c r="H347" i="18"/>
  <c r="H348" i="18"/>
  <c r="H349" i="18"/>
  <c r="H350" i="18"/>
  <c r="H351" i="18"/>
  <c r="H352" i="18"/>
  <c r="H353" i="18"/>
  <c r="H354" i="18"/>
  <c r="H355" i="18"/>
  <c r="H356" i="18"/>
  <c r="H357" i="18"/>
  <c r="H358" i="18"/>
  <c r="H359" i="18"/>
  <c r="H360" i="18"/>
  <c r="H361" i="18"/>
  <c r="H362" i="18"/>
  <c r="H363" i="18"/>
  <c r="H364" i="18"/>
  <c r="H365" i="18"/>
  <c r="H366" i="18"/>
  <c r="H367" i="18"/>
  <c r="H368" i="18"/>
  <c r="H369" i="18"/>
  <c r="H370" i="18"/>
  <c r="H371" i="18"/>
  <c r="H372" i="18"/>
  <c r="H373" i="18"/>
  <c r="H374" i="18"/>
  <c r="H375" i="18"/>
  <c r="H376" i="18"/>
  <c r="H377" i="18"/>
  <c r="H378" i="18"/>
  <c r="H379" i="18"/>
  <c r="H380" i="18"/>
  <c r="H381" i="18"/>
  <c r="H382" i="18"/>
  <c r="H383" i="18"/>
  <c r="H384" i="18"/>
  <c r="H385" i="18"/>
  <c r="H386" i="18"/>
  <c r="H387" i="18"/>
  <c r="H388" i="18"/>
  <c r="H389" i="18"/>
  <c r="H390" i="18"/>
  <c r="H391" i="18"/>
  <c r="H392" i="18"/>
  <c r="H393" i="18"/>
  <c r="H394" i="18"/>
  <c r="H395" i="18"/>
  <c r="H396" i="18"/>
  <c r="H397" i="18"/>
  <c r="H398" i="18"/>
  <c r="H399" i="18"/>
  <c r="H400" i="18"/>
  <c r="H401" i="18"/>
  <c r="H402" i="18"/>
  <c r="H403" i="18"/>
  <c r="H404" i="18"/>
  <c r="H405" i="18"/>
  <c r="H406" i="18"/>
  <c r="H407" i="18"/>
  <c r="H408" i="18"/>
  <c r="H409" i="18"/>
  <c r="H410" i="18"/>
  <c r="H411" i="18"/>
  <c r="H412" i="18"/>
  <c r="H413" i="18"/>
  <c r="H414" i="18"/>
  <c r="H415" i="18"/>
  <c r="H416" i="18"/>
  <c r="H417" i="18"/>
  <c r="H418" i="18"/>
  <c r="H419" i="18"/>
  <c r="H420" i="18"/>
  <c r="H421" i="18"/>
  <c r="H422" i="18"/>
  <c r="H423" i="18"/>
  <c r="H424" i="18"/>
  <c r="H425" i="18"/>
  <c r="H426" i="18"/>
  <c r="H427" i="18"/>
  <c r="H428" i="18"/>
  <c r="H429" i="18"/>
  <c r="H430" i="18"/>
  <c r="H431" i="18"/>
  <c r="H432" i="18"/>
  <c r="H433" i="18"/>
  <c r="H434" i="18"/>
  <c r="H435" i="18"/>
  <c r="H436" i="18"/>
  <c r="H437" i="18"/>
  <c r="H438" i="18"/>
  <c r="H439" i="18"/>
  <c r="H440" i="18"/>
  <c r="H441" i="18"/>
  <c r="H442" i="18"/>
  <c r="H443" i="18"/>
  <c r="H444" i="18"/>
  <c r="H445" i="18"/>
  <c r="H446" i="18"/>
  <c r="H447" i="18"/>
  <c r="H448" i="18"/>
  <c r="H449" i="18"/>
  <c r="H450" i="18"/>
  <c r="H451" i="18"/>
  <c r="H452" i="18"/>
  <c r="H453" i="18"/>
  <c r="H454" i="18"/>
  <c r="H455" i="18"/>
  <c r="H456" i="18"/>
  <c r="H457" i="18"/>
  <c r="H458" i="18"/>
  <c r="H459" i="18"/>
  <c r="H460" i="18"/>
  <c r="H461" i="18"/>
  <c r="H462" i="18"/>
  <c r="H463" i="18"/>
  <c r="H464" i="18"/>
  <c r="H465" i="18"/>
  <c r="H466" i="18"/>
  <c r="H467" i="18"/>
  <c r="H468" i="18"/>
  <c r="H469" i="18"/>
  <c r="H470" i="18"/>
  <c r="H471" i="18"/>
  <c r="H472" i="18"/>
  <c r="H473" i="18"/>
  <c r="H474" i="18"/>
  <c r="H475" i="18"/>
  <c r="H476" i="18"/>
  <c r="H477" i="18"/>
  <c r="H478" i="18"/>
  <c r="H479" i="18"/>
  <c r="H2" i="18"/>
  <c r="D76" i="10" l="1"/>
  <c r="D77" i="10"/>
  <c r="E591" i="17" l="1"/>
  <c r="C591" i="17" s="1"/>
  <c r="D591" i="17" s="1"/>
  <c r="F591" i="17"/>
  <c r="E592" i="17"/>
  <c r="C592" i="17" s="1"/>
  <c r="D592" i="17" s="1"/>
  <c r="F592" i="17"/>
  <c r="E593" i="17"/>
  <c r="C593" i="17" s="1"/>
  <c r="D593" i="17" s="1"/>
  <c r="F593" i="17"/>
  <c r="E594" i="17"/>
  <c r="C594" i="17" s="1"/>
  <c r="D594" i="17" s="1"/>
  <c r="F594" i="17"/>
  <c r="E595" i="17"/>
  <c r="C595" i="17" s="1"/>
  <c r="D595" i="17" s="1"/>
  <c r="F595" i="17"/>
  <c r="E590" i="17"/>
  <c r="C590" i="17" s="1"/>
  <c r="D590" i="17" s="1"/>
  <c r="F590" i="17"/>
  <c r="D32" i="13"/>
  <c r="D33" i="13"/>
  <c r="D34" i="13"/>
  <c r="D35" i="13"/>
  <c r="D36" i="13"/>
  <c r="D37" i="13"/>
  <c r="G594" i="17" l="1"/>
  <c r="H594" i="17" s="1"/>
  <c r="G590" i="17"/>
  <c r="H590" i="17" s="1"/>
  <c r="G592" i="17"/>
  <c r="H592" i="17" s="1"/>
  <c r="G595" i="17"/>
  <c r="H595" i="17" s="1"/>
  <c r="G593" i="17"/>
  <c r="H593" i="17" s="1"/>
  <c r="G591" i="17"/>
  <c r="H591" i="17" s="1"/>
  <c r="D94" i="10"/>
  <c r="E94" i="10" s="1"/>
  <c r="D93" i="10"/>
  <c r="E93" i="10" s="1"/>
  <c r="D92" i="10"/>
  <c r="E92" i="10" s="1"/>
  <c r="D91" i="10"/>
  <c r="E91" i="10" s="1"/>
  <c r="D75" i="10"/>
  <c r="E75" i="10" s="1"/>
  <c r="D52" i="10"/>
  <c r="E52" i="10" s="1"/>
  <c r="D53" i="10"/>
  <c r="E53" i="10" s="1"/>
  <c r="D54" i="10"/>
  <c r="E54" i="10" s="1"/>
  <c r="D55" i="10"/>
  <c r="E55" i="10" s="1"/>
  <c r="D51" i="10"/>
  <c r="E51" i="10" s="1"/>
  <c r="D40" i="10"/>
  <c r="E40" i="10" s="1"/>
  <c r="D41" i="10"/>
  <c r="E41" i="10" s="1"/>
  <c r="D42" i="10"/>
  <c r="E42" i="10" s="1"/>
  <c r="D43" i="10"/>
  <c r="E43" i="10" s="1"/>
  <c r="D44" i="10"/>
  <c r="E44" i="10" s="1"/>
  <c r="D45" i="10"/>
  <c r="E45" i="10" s="1"/>
  <c r="D46" i="10"/>
  <c r="E46" i="10" s="1"/>
  <c r="D39" i="10"/>
  <c r="E39" i="10" s="1"/>
  <c r="D29" i="10"/>
  <c r="E29" i="10" s="1"/>
  <c r="D28" i="10"/>
  <c r="E28" i="10" s="1"/>
  <c r="D27" i="10"/>
  <c r="E27" i="10" s="1"/>
  <c r="D6" i="10"/>
  <c r="E6" i="10" s="1"/>
  <c r="D5" i="10"/>
  <c r="E5" i="10" s="1"/>
  <c r="E187" i="9"/>
  <c r="F187" i="9" s="1"/>
  <c r="E185" i="9"/>
  <c r="F185" i="9" s="1"/>
  <c r="E183" i="9"/>
  <c r="F183" i="9" s="1"/>
  <c r="E171" i="9"/>
  <c r="F171" i="9" s="1"/>
  <c r="E170" i="9"/>
  <c r="F170" i="9" s="1"/>
  <c r="E169" i="9"/>
  <c r="F169" i="9" s="1"/>
  <c r="E168" i="9"/>
  <c r="F168" i="9" s="1"/>
  <c r="E167" i="9"/>
  <c r="F167" i="9" s="1"/>
  <c r="E166" i="9"/>
  <c r="F166" i="9" s="1"/>
  <c r="E155" i="9"/>
  <c r="F155" i="9" s="1"/>
  <c r="E154" i="9"/>
  <c r="F154" i="9" s="1"/>
  <c r="E153" i="9"/>
  <c r="F153" i="9" s="1"/>
  <c r="E152" i="9"/>
  <c r="F152" i="9" s="1"/>
  <c r="E151" i="9"/>
  <c r="F151" i="9" s="1"/>
  <c r="E150" i="9"/>
  <c r="F150" i="9" s="1"/>
  <c r="E148" i="9"/>
  <c r="F148" i="9" s="1"/>
  <c r="E147" i="9"/>
  <c r="F147" i="9" s="1"/>
  <c r="E146" i="9"/>
  <c r="F146" i="9" s="1"/>
  <c r="E145" i="9"/>
  <c r="F145" i="9" s="1"/>
  <c r="E143" i="9"/>
  <c r="F143" i="9" s="1"/>
  <c r="E142" i="9"/>
  <c r="F142" i="9" s="1"/>
  <c r="E140" i="9"/>
  <c r="F140" i="9" s="1"/>
  <c r="E139" i="9"/>
  <c r="F139" i="9" s="1"/>
  <c r="E138" i="9"/>
  <c r="F138" i="9" s="1"/>
  <c r="E137" i="9"/>
  <c r="F137" i="9" s="1"/>
  <c r="E136" i="9"/>
  <c r="F136" i="9" s="1"/>
  <c r="E135" i="9"/>
  <c r="F135" i="9" s="1"/>
  <c r="E134" i="9"/>
  <c r="F134" i="9" s="1"/>
  <c r="E133" i="9"/>
  <c r="F133" i="9" s="1"/>
  <c r="E132" i="9"/>
  <c r="F132" i="9" s="1"/>
  <c r="E131" i="9"/>
  <c r="F131" i="9" s="1"/>
  <c r="E130" i="9"/>
  <c r="F130" i="9" s="1"/>
  <c r="E124" i="9"/>
  <c r="F124" i="9" s="1"/>
  <c r="E123" i="9"/>
  <c r="F123" i="9" s="1"/>
  <c r="E122" i="9"/>
  <c r="F122" i="9" s="1"/>
  <c r="E121" i="9"/>
  <c r="F121" i="9" s="1"/>
  <c r="E118" i="9"/>
  <c r="F118" i="9" s="1"/>
  <c r="E117" i="9"/>
  <c r="F117" i="9" s="1"/>
  <c r="E115" i="9"/>
  <c r="F115" i="9" s="1"/>
  <c r="E114" i="9"/>
  <c r="F114" i="9" s="1"/>
  <c r="E113" i="9"/>
  <c r="F113" i="9" s="1"/>
  <c r="E112" i="9"/>
  <c r="F112" i="9" s="1"/>
  <c r="E111" i="9"/>
  <c r="F111" i="9" s="1"/>
  <c r="E110" i="9"/>
  <c r="F110" i="9" s="1"/>
  <c r="E109" i="9"/>
  <c r="F109" i="9" s="1"/>
  <c r="E108" i="9"/>
  <c r="F108" i="9" s="1"/>
  <c r="E107" i="9"/>
  <c r="F107" i="9" s="1"/>
  <c r="E106" i="9"/>
  <c r="F106" i="9" s="1"/>
  <c r="E105" i="9"/>
  <c r="F105" i="9" s="1"/>
  <c r="E104" i="9"/>
  <c r="F104" i="9" s="1"/>
  <c r="E103" i="9"/>
  <c r="F103" i="9" s="1"/>
  <c r="E102" i="9"/>
  <c r="F102" i="9" s="1"/>
  <c r="E101" i="9"/>
  <c r="F101" i="9" s="1"/>
  <c r="E100" i="9"/>
  <c r="F100" i="9" s="1"/>
  <c r="E99" i="9"/>
  <c r="F99" i="9" s="1"/>
  <c r="E98" i="9"/>
  <c r="F98" i="9" s="1"/>
  <c r="E97" i="9"/>
  <c r="F97" i="9" s="1"/>
  <c r="E96" i="9"/>
  <c r="F96" i="9" s="1"/>
  <c r="E95" i="9"/>
  <c r="F95" i="9" s="1"/>
  <c r="E94" i="9"/>
  <c r="F94" i="9" s="1"/>
  <c r="E93" i="9"/>
  <c r="F93" i="9" s="1"/>
  <c r="E92" i="9"/>
  <c r="F92" i="9" s="1"/>
  <c r="E91" i="9"/>
  <c r="F91" i="9" s="1"/>
  <c r="E90" i="9"/>
  <c r="F90" i="9" s="1"/>
  <c r="E89" i="9"/>
  <c r="F89" i="9" s="1"/>
  <c r="E88" i="9"/>
  <c r="F88" i="9" s="1"/>
  <c r="E87" i="9"/>
  <c r="F87" i="9" s="1"/>
  <c r="E86" i="9"/>
  <c r="F86" i="9" s="1"/>
  <c r="E85" i="9"/>
  <c r="F85" i="9" s="1"/>
  <c r="E83" i="9"/>
  <c r="F83" i="9" s="1"/>
  <c r="E82" i="9"/>
  <c r="F82" i="9" s="1"/>
  <c r="E81" i="9"/>
  <c r="F81" i="9" s="1"/>
  <c r="E80" i="9"/>
  <c r="F80" i="9" s="1"/>
  <c r="E79" i="9"/>
  <c r="F79" i="9" s="1"/>
  <c r="E78" i="9"/>
  <c r="F78" i="9" s="1"/>
  <c r="E77" i="9"/>
  <c r="F77" i="9" s="1"/>
  <c r="E76" i="9"/>
  <c r="F76" i="9" s="1"/>
  <c r="E75" i="9"/>
  <c r="F75" i="9" s="1"/>
  <c r="E74" i="9"/>
  <c r="F74" i="9" s="1"/>
  <c r="E73" i="9"/>
  <c r="F73" i="9" s="1"/>
  <c r="E72" i="9"/>
  <c r="F72" i="9" s="1"/>
  <c r="E71" i="9"/>
  <c r="F71" i="9" s="1"/>
  <c r="E70" i="9"/>
  <c r="F70" i="9" s="1"/>
  <c r="E69" i="9"/>
  <c r="F69" i="9" s="1"/>
  <c r="E68" i="9"/>
  <c r="F68" i="9" s="1"/>
  <c r="E67" i="9"/>
  <c r="F67" i="9" s="1"/>
  <c r="E66" i="9"/>
  <c r="F66" i="9" s="1"/>
  <c r="E65" i="9"/>
  <c r="F65" i="9" s="1"/>
  <c r="E64" i="9"/>
  <c r="F64" i="9" s="1"/>
  <c r="E63" i="9"/>
  <c r="F63" i="9" s="1"/>
  <c r="E62" i="9"/>
  <c r="F62" i="9" s="1"/>
  <c r="E61" i="9"/>
  <c r="F61" i="9" s="1"/>
  <c r="E60" i="9"/>
  <c r="F60" i="9" s="1"/>
  <c r="E59" i="9"/>
  <c r="F59" i="9" s="1"/>
  <c r="E58" i="9"/>
  <c r="F58" i="9" s="1"/>
  <c r="E57" i="9"/>
  <c r="F57" i="9" s="1"/>
  <c r="E56" i="9"/>
  <c r="F56" i="9" s="1"/>
  <c r="E55" i="9"/>
  <c r="F55" i="9" s="1"/>
  <c r="E54" i="9"/>
  <c r="F54" i="9" s="1"/>
  <c r="E53" i="9"/>
  <c r="F53" i="9" s="1"/>
  <c r="E52" i="9"/>
  <c r="F52" i="9" s="1"/>
  <c r="E51" i="9"/>
  <c r="F51" i="9" s="1"/>
  <c r="E50" i="9"/>
  <c r="F50" i="9" s="1"/>
  <c r="E49" i="9"/>
  <c r="F49" i="9" s="1"/>
  <c r="E48" i="9"/>
  <c r="F48" i="9" s="1"/>
  <c r="E47" i="9"/>
  <c r="F47" i="9" s="1"/>
  <c r="E46" i="9"/>
  <c r="F46" i="9" s="1"/>
  <c r="E45" i="9"/>
  <c r="F45" i="9" s="1"/>
  <c r="E44" i="9"/>
  <c r="F44" i="9" s="1"/>
  <c r="E43" i="9"/>
  <c r="F43" i="9" s="1"/>
  <c r="E42" i="9"/>
  <c r="F42" i="9" s="1"/>
  <c r="E41" i="9"/>
  <c r="F41" i="9" s="1"/>
  <c r="E40" i="9"/>
  <c r="F40"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s="1"/>
  <c r="E6" i="9"/>
  <c r="F6" i="9" s="1"/>
  <c r="E7" i="9"/>
  <c r="F7" i="9" s="1"/>
  <c r="E5" i="9"/>
  <c r="F5" i="9" s="1"/>
  <c r="D55" i="11"/>
  <c r="E55" i="11" s="1"/>
  <c r="D54" i="11"/>
  <c r="E54" i="11" s="1"/>
  <c r="D53" i="11"/>
  <c r="E53" i="11" s="1"/>
  <c r="D50" i="11"/>
  <c r="E50" i="11" s="1"/>
  <c r="D49" i="11"/>
  <c r="E49" i="11" s="1"/>
  <c r="D48" i="11"/>
  <c r="E48" i="11" s="1"/>
  <c r="D47" i="11"/>
  <c r="E47" i="11" s="1"/>
  <c r="D46" i="11"/>
  <c r="E46" i="11" s="1"/>
  <c r="D45" i="11"/>
  <c r="E45" i="11" s="1"/>
  <c r="D36" i="11"/>
  <c r="E36" i="11" s="1"/>
  <c r="D35" i="11"/>
  <c r="E35" i="11" s="1"/>
  <c r="D34" i="11"/>
  <c r="E34" i="11" s="1"/>
  <c r="D32" i="11"/>
  <c r="E32" i="11" s="1"/>
  <c r="D31" i="11"/>
  <c r="E31" i="11" s="1"/>
  <c r="D29" i="11"/>
  <c r="E29" i="11" s="1"/>
  <c r="D27" i="11"/>
  <c r="E27" i="11" s="1"/>
  <c r="D26" i="11"/>
  <c r="E26" i="11" s="1"/>
  <c r="D24" i="11"/>
  <c r="E24" i="11" s="1"/>
  <c r="D22" i="11"/>
  <c r="E22" i="11" s="1"/>
  <c r="D21" i="11"/>
  <c r="E21" i="11" s="1"/>
  <c r="D20" i="11"/>
  <c r="E20" i="11" s="1"/>
  <c r="D18" i="11"/>
  <c r="E18" i="11" s="1"/>
  <c r="D17" i="11"/>
  <c r="E17" i="11" s="1"/>
  <c r="D16" i="11"/>
  <c r="E16" i="11" s="1"/>
  <c r="D5" i="11"/>
  <c r="E5" i="11" s="1"/>
  <c r="D6" i="11"/>
  <c r="E6" i="11" s="1"/>
  <c r="D7" i="11"/>
  <c r="E7" i="11" s="1"/>
  <c r="D8" i="11"/>
  <c r="E8" i="11" s="1"/>
  <c r="D14" i="11"/>
  <c r="E14" i="11" s="1"/>
  <c r="D4" i="11"/>
  <c r="E4" i="11" s="1"/>
  <c r="D42" i="12"/>
  <c r="E42" i="12" s="1"/>
  <c r="D43" i="12"/>
  <c r="E43" i="12" s="1"/>
  <c r="D44" i="12"/>
  <c r="E44" i="12" s="1"/>
  <c r="D45" i="12"/>
  <c r="E45" i="12" s="1"/>
  <c r="D46" i="12"/>
  <c r="E46" i="12" s="1"/>
  <c r="D41" i="12"/>
  <c r="E41" i="12" s="1"/>
  <c r="D39" i="12"/>
  <c r="E39" i="12" s="1"/>
  <c r="D37" i="12"/>
  <c r="E37" i="12" s="1"/>
  <c r="D33" i="12"/>
  <c r="E33" i="12" s="1"/>
  <c r="D34" i="12"/>
  <c r="E34" i="12" s="1"/>
  <c r="D35" i="12"/>
  <c r="E35" i="12" s="1"/>
  <c r="D36" i="12"/>
  <c r="E36" i="12" s="1"/>
  <c r="D32" i="12"/>
  <c r="E32" i="12" s="1"/>
  <c r="D27" i="12"/>
  <c r="D28" i="12"/>
  <c r="D26" i="12"/>
  <c r="D19" i="12"/>
  <c r="E19" i="12" s="1"/>
  <c r="D116" i="8"/>
  <c r="E116" i="8" s="1"/>
  <c r="D114" i="8"/>
  <c r="E114" i="8" s="1"/>
  <c r="D113" i="8"/>
  <c r="E113" i="8" s="1"/>
  <c r="D112" i="8"/>
  <c r="E112" i="8" s="1"/>
  <c r="D110" i="8"/>
  <c r="E110" i="8" s="1"/>
  <c r="D109" i="8"/>
  <c r="E109" i="8" s="1"/>
  <c r="D108" i="8"/>
  <c r="E108" i="8" s="1"/>
  <c r="D97" i="8" l="1"/>
  <c r="E97" i="8" s="1"/>
  <c r="D98" i="8"/>
  <c r="E98" i="8" s="1"/>
  <c r="D96" i="8"/>
  <c r="E96" i="8" s="1"/>
  <c r="D104" i="8"/>
  <c r="E104" i="8" s="1"/>
  <c r="D88" i="8"/>
  <c r="E88" i="8" s="1"/>
  <c r="D89" i="8"/>
  <c r="E89" i="8" s="1"/>
  <c r="D90" i="8"/>
  <c r="E90" i="8" s="1"/>
  <c r="D91" i="8"/>
  <c r="E91" i="8" s="1"/>
  <c r="D87" i="8"/>
  <c r="E87" i="8" s="1"/>
  <c r="D78" i="8"/>
  <c r="E78" i="8" s="1"/>
  <c r="D79" i="8"/>
  <c r="E79" i="8" s="1"/>
  <c r="D80" i="8"/>
  <c r="E80" i="8" s="1"/>
  <c r="D81" i="8"/>
  <c r="E81" i="8" s="1"/>
  <c r="D77" i="8"/>
  <c r="E77" i="8" s="1"/>
  <c r="D71" i="8"/>
  <c r="E71" i="8" s="1"/>
  <c r="D68" i="8"/>
  <c r="E68" i="8" s="1"/>
  <c r="D69" i="8"/>
  <c r="E69" i="8" s="1"/>
  <c r="D70" i="8"/>
  <c r="E70" i="8" s="1"/>
  <c r="D67" i="8"/>
  <c r="E67" i="8" s="1"/>
  <c r="D56" i="8"/>
  <c r="E56" i="8" s="1"/>
  <c r="D57" i="8"/>
  <c r="E57" i="8" s="1"/>
  <c r="D58" i="8"/>
  <c r="E58" i="8" s="1"/>
  <c r="D59" i="8"/>
  <c r="E59" i="8" s="1"/>
  <c r="D60" i="8"/>
  <c r="E60" i="8" s="1"/>
  <c r="D61" i="8"/>
  <c r="E61" i="8" s="1"/>
  <c r="D62" i="8"/>
  <c r="E62" i="8" s="1"/>
  <c r="D63" i="8"/>
  <c r="E63" i="8" s="1"/>
  <c r="D53" i="8"/>
  <c r="E53" i="8" s="1"/>
  <c r="D52" i="8"/>
  <c r="E52" i="8" s="1"/>
  <c r="D51" i="8"/>
  <c r="E51" i="8" s="1"/>
  <c r="D45" i="8"/>
  <c r="D40" i="8"/>
  <c r="E40" i="8" s="1"/>
  <c r="D41" i="8"/>
  <c r="E41" i="8" s="1"/>
  <c r="D42" i="8"/>
  <c r="E42" i="8" s="1"/>
  <c r="D43" i="8"/>
  <c r="E43" i="8" s="1"/>
  <c r="D39" i="8"/>
  <c r="E39" i="8" s="1"/>
  <c r="D28" i="8"/>
  <c r="E28" i="8" s="1"/>
  <c r="D29" i="8"/>
  <c r="E29" i="8" s="1"/>
  <c r="D27" i="8"/>
  <c r="E27" i="8" s="1"/>
  <c r="D22" i="8"/>
  <c r="E22" i="8" s="1"/>
  <c r="D25" i="8"/>
  <c r="E25" i="8" s="1"/>
  <c r="D21" i="8"/>
  <c r="E21" i="8" s="1"/>
  <c r="D20" i="8"/>
  <c r="E20" i="8" s="1"/>
  <c r="D6" i="8"/>
  <c r="E6" i="8" s="1"/>
  <c r="D7" i="8"/>
  <c r="E7" i="8" s="1"/>
  <c r="D8" i="8"/>
  <c r="E8" i="8" s="1"/>
  <c r="D9" i="8"/>
  <c r="E9" i="8" s="1"/>
  <c r="D10" i="8"/>
  <c r="E10" i="8" s="1"/>
  <c r="D5" i="8"/>
  <c r="E5" i="8" s="1"/>
  <c r="F100" i="17" l="1"/>
  <c r="E100" i="17"/>
  <c r="D203" i="7"/>
  <c r="E203" i="7" s="1"/>
  <c r="D204" i="7"/>
  <c r="E204" i="7" s="1"/>
  <c r="D205" i="7"/>
  <c r="E205" i="7" s="1"/>
  <c r="D206" i="7"/>
  <c r="E206" i="7" s="1"/>
  <c r="D207" i="7"/>
  <c r="E207" i="7" s="1"/>
  <c r="D208" i="7"/>
  <c r="E208" i="7" s="1"/>
  <c r="D209" i="7"/>
  <c r="E209" i="7" s="1"/>
  <c r="D210" i="7"/>
  <c r="E210" i="7" s="1"/>
  <c r="D211" i="7"/>
  <c r="E211" i="7" s="1"/>
  <c r="D212" i="7"/>
  <c r="E212" i="7" s="1"/>
  <c r="D213" i="7"/>
  <c r="E213" i="7" s="1"/>
  <c r="D202" i="7"/>
  <c r="E202" i="7" s="1"/>
  <c r="D185" i="7"/>
  <c r="E185" i="7" s="1"/>
  <c r="D186" i="7"/>
  <c r="E186" i="7" s="1"/>
  <c r="D187" i="7"/>
  <c r="E187" i="7" s="1"/>
  <c r="D188" i="7"/>
  <c r="E188" i="7" s="1"/>
  <c r="D189" i="7"/>
  <c r="E189" i="7" s="1"/>
  <c r="D184" i="7"/>
  <c r="E184" i="7" s="1"/>
  <c r="D154" i="7"/>
  <c r="E154" i="7" s="1"/>
  <c r="D155" i="7"/>
  <c r="E155" i="7" s="1"/>
  <c r="D156" i="7"/>
  <c r="E156" i="7" s="1"/>
  <c r="D157" i="7"/>
  <c r="E157" i="7" s="1"/>
  <c r="D158" i="7"/>
  <c r="E158" i="7" s="1"/>
  <c r="D159" i="7"/>
  <c r="E159" i="7" s="1"/>
  <c r="D160" i="7"/>
  <c r="E160" i="7" s="1"/>
  <c r="D161" i="7"/>
  <c r="E161" i="7" s="1"/>
  <c r="D162" i="7"/>
  <c r="E162" i="7" s="1"/>
  <c r="D163" i="7"/>
  <c r="E163" i="7" s="1"/>
  <c r="D164" i="7"/>
  <c r="E164" i="7" s="1"/>
  <c r="D153" i="7"/>
  <c r="E153" i="7" s="1"/>
  <c r="D138" i="7"/>
  <c r="E138" i="7" s="1"/>
  <c r="D139" i="7"/>
  <c r="E139" i="7" s="1"/>
  <c r="D140" i="7"/>
  <c r="E140" i="7" s="1"/>
  <c r="D137" i="7"/>
  <c r="E137" i="7" s="1"/>
  <c r="D136" i="7"/>
  <c r="E136" i="7" s="1"/>
  <c r="D135" i="7"/>
  <c r="E135" i="7" s="1"/>
  <c r="D126" i="7"/>
  <c r="E126" i="7" s="1"/>
  <c r="D125" i="7"/>
  <c r="E125" i="7" s="1"/>
  <c r="D124" i="7"/>
  <c r="E124" i="7" s="1"/>
  <c r="D120" i="7"/>
  <c r="E120" i="7" s="1"/>
  <c r="D121" i="7"/>
  <c r="E121" i="7" s="1"/>
  <c r="D119" i="7"/>
  <c r="E119" i="7" s="1"/>
  <c r="D106" i="7"/>
  <c r="E106" i="7" s="1"/>
  <c r="D107" i="7"/>
  <c r="E107" i="7" s="1"/>
  <c r="D108" i="7"/>
  <c r="E108" i="7" s="1"/>
  <c r="D109" i="7"/>
  <c r="E109" i="7" s="1"/>
  <c r="D105" i="7"/>
  <c r="E105" i="7" s="1"/>
  <c r="D87" i="7"/>
  <c r="E87" i="7" s="1"/>
  <c r="D88" i="7"/>
  <c r="E88" i="7" s="1"/>
  <c r="D86" i="7"/>
  <c r="E86" i="7" s="1"/>
  <c r="D38" i="7"/>
  <c r="E38" i="7" s="1"/>
  <c r="D39" i="7"/>
  <c r="E39" i="7" s="1"/>
  <c r="D40" i="7"/>
  <c r="E40" i="7" s="1"/>
  <c r="D41" i="7"/>
  <c r="E41" i="7" s="1"/>
  <c r="D42" i="7"/>
  <c r="E42" i="7" s="1"/>
  <c r="D43" i="7"/>
  <c r="E43" i="7" s="1"/>
  <c r="D44" i="7"/>
  <c r="E44" i="7" s="1"/>
  <c r="D45" i="7"/>
  <c r="E45" i="7" s="1"/>
  <c r="D46" i="7"/>
  <c r="E46" i="7" s="1"/>
  <c r="D47" i="7"/>
  <c r="E47" i="7" s="1"/>
  <c r="D37" i="7"/>
  <c r="E37" i="7" s="1"/>
  <c r="D24" i="7"/>
  <c r="E24" i="7" s="1"/>
  <c r="D25" i="7"/>
  <c r="E25" i="7" s="1"/>
  <c r="D26" i="7"/>
  <c r="E26" i="7" s="1"/>
  <c r="D27" i="7"/>
  <c r="E27" i="7" s="1"/>
  <c r="D28" i="7"/>
  <c r="E28" i="7" s="1"/>
  <c r="D23" i="7"/>
  <c r="E23" i="7" s="1"/>
  <c r="D17" i="7"/>
  <c r="E17" i="7" s="1"/>
  <c r="D18" i="7"/>
  <c r="E18" i="7" s="1"/>
  <c r="D16" i="7"/>
  <c r="E16" i="7" s="1"/>
  <c r="D6" i="7"/>
  <c r="E6" i="7" s="1"/>
  <c r="D7" i="7"/>
  <c r="E7" i="7" s="1"/>
  <c r="D8" i="7"/>
  <c r="E8" i="7" s="1"/>
  <c r="D9" i="7"/>
  <c r="E9" i="7" s="1"/>
  <c r="D10" i="7"/>
  <c r="E10" i="7" s="1"/>
  <c r="F3" i="17"/>
  <c r="F4" i="17"/>
  <c r="F5" i="17"/>
  <c r="F6" i="17"/>
  <c r="F7"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3" i="17"/>
  <c r="F214" i="17"/>
  <c r="F215" i="17"/>
  <c r="F216" i="17"/>
  <c r="F217" i="17"/>
  <c r="F218" i="17"/>
  <c r="F219" i="17"/>
  <c r="F220" i="17"/>
  <c r="F221" i="17"/>
  <c r="F222" i="17"/>
  <c r="F223" i="17"/>
  <c r="F224" i="17"/>
  <c r="F225" i="17"/>
  <c r="F226" i="17"/>
  <c r="F227" i="17"/>
  <c r="F228" i="17"/>
  <c r="F229" i="17"/>
  <c r="F230" i="17"/>
  <c r="F231" i="17"/>
  <c r="F232" i="17"/>
  <c r="F233" i="17"/>
  <c r="F234" i="17"/>
  <c r="F235" i="17"/>
  <c r="F236" i="17"/>
  <c r="F237" i="17"/>
  <c r="F238" i="17"/>
  <c r="F239" i="17"/>
  <c r="F240" i="17"/>
  <c r="F241" i="17"/>
  <c r="F242" i="17"/>
  <c r="F243" i="17"/>
  <c r="F244" i="17"/>
  <c r="F245" i="17"/>
  <c r="F246" i="17"/>
  <c r="F247" i="17"/>
  <c r="F248" i="17"/>
  <c r="F249" i="17"/>
  <c r="F250" i="17"/>
  <c r="F251" i="17"/>
  <c r="F252" i="17"/>
  <c r="F253" i="17"/>
  <c r="F254" i="17"/>
  <c r="F255" i="17"/>
  <c r="F256" i="17"/>
  <c r="F257" i="17"/>
  <c r="F258" i="17"/>
  <c r="F259" i="17"/>
  <c r="F260" i="17"/>
  <c r="F261" i="17"/>
  <c r="F262" i="17"/>
  <c r="F263" i="17"/>
  <c r="F264" i="17"/>
  <c r="F265" i="17"/>
  <c r="F266" i="17"/>
  <c r="F267" i="17"/>
  <c r="F268" i="17"/>
  <c r="F269" i="17"/>
  <c r="F270" i="17"/>
  <c r="F271" i="17"/>
  <c r="F272" i="17"/>
  <c r="F273" i="17"/>
  <c r="F274" i="17"/>
  <c r="F275" i="17"/>
  <c r="F276" i="17"/>
  <c r="F277" i="17"/>
  <c r="F278" i="17"/>
  <c r="F279" i="17"/>
  <c r="F280" i="17"/>
  <c r="F281" i="17"/>
  <c r="F282" i="17"/>
  <c r="F283" i="17"/>
  <c r="F284" i="17"/>
  <c r="F285" i="17"/>
  <c r="F286" i="17"/>
  <c r="F287" i="17"/>
  <c r="F288" i="17"/>
  <c r="F289" i="17"/>
  <c r="F290" i="17"/>
  <c r="F291" i="17"/>
  <c r="F292" i="17"/>
  <c r="F293" i="17"/>
  <c r="F294" i="17"/>
  <c r="F295" i="17"/>
  <c r="F296" i="17"/>
  <c r="F297" i="17"/>
  <c r="F298" i="17"/>
  <c r="F299" i="17"/>
  <c r="F300" i="17"/>
  <c r="F301" i="17"/>
  <c r="F302" i="17"/>
  <c r="F303" i="17"/>
  <c r="F304" i="17"/>
  <c r="F305" i="17"/>
  <c r="F306" i="17"/>
  <c r="F307" i="17"/>
  <c r="F308" i="17"/>
  <c r="F309" i="17"/>
  <c r="F310" i="17"/>
  <c r="F311" i="17"/>
  <c r="F312" i="17"/>
  <c r="F313" i="17"/>
  <c r="F314" i="17"/>
  <c r="F315" i="17"/>
  <c r="F316" i="17"/>
  <c r="F317" i="17"/>
  <c r="F318" i="17"/>
  <c r="F319" i="17"/>
  <c r="F320" i="17"/>
  <c r="F321" i="17"/>
  <c r="F322" i="17"/>
  <c r="F323" i="17"/>
  <c r="F324" i="17"/>
  <c r="F325" i="17"/>
  <c r="F326" i="17"/>
  <c r="F327" i="17"/>
  <c r="F328" i="17"/>
  <c r="F329" i="17"/>
  <c r="F330" i="17"/>
  <c r="F331" i="17"/>
  <c r="F332" i="17"/>
  <c r="F333" i="17"/>
  <c r="F334" i="17"/>
  <c r="F335" i="17"/>
  <c r="F336" i="17"/>
  <c r="F337" i="17"/>
  <c r="F338" i="17"/>
  <c r="F339" i="17"/>
  <c r="F340" i="17"/>
  <c r="F341" i="17"/>
  <c r="F342" i="17"/>
  <c r="F343" i="17"/>
  <c r="F344" i="17"/>
  <c r="F345" i="17"/>
  <c r="F346" i="17"/>
  <c r="F347" i="17"/>
  <c r="F348" i="17"/>
  <c r="F349" i="17"/>
  <c r="F350" i="17"/>
  <c r="F351" i="17"/>
  <c r="F352" i="17"/>
  <c r="F353" i="17"/>
  <c r="F354" i="17"/>
  <c r="F355" i="17"/>
  <c r="F356" i="17"/>
  <c r="F357" i="17"/>
  <c r="F358" i="17"/>
  <c r="F359" i="17"/>
  <c r="F360" i="17"/>
  <c r="F361" i="17"/>
  <c r="F362" i="17"/>
  <c r="F363" i="17"/>
  <c r="F364" i="17"/>
  <c r="F365" i="17"/>
  <c r="F366" i="17"/>
  <c r="F367" i="17"/>
  <c r="F368" i="17"/>
  <c r="F369" i="17"/>
  <c r="F370" i="17"/>
  <c r="F371" i="17"/>
  <c r="F372" i="17"/>
  <c r="F373" i="17"/>
  <c r="F374" i="17"/>
  <c r="F375" i="17"/>
  <c r="F376" i="17"/>
  <c r="F377" i="17"/>
  <c r="F378" i="17"/>
  <c r="F379" i="17"/>
  <c r="F380" i="17"/>
  <c r="F381" i="17"/>
  <c r="F382" i="17"/>
  <c r="F383" i="17"/>
  <c r="F384" i="17"/>
  <c r="F385" i="17"/>
  <c r="F386" i="17"/>
  <c r="F387" i="17"/>
  <c r="F388" i="17"/>
  <c r="F389" i="17"/>
  <c r="F390" i="17"/>
  <c r="F391" i="17"/>
  <c r="F392" i="17"/>
  <c r="F393" i="17"/>
  <c r="F394" i="17"/>
  <c r="F395" i="17"/>
  <c r="F396" i="17"/>
  <c r="F397" i="17"/>
  <c r="F398" i="17"/>
  <c r="F399" i="17"/>
  <c r="F400" i="17"/>
  <c r="F401" i="17"/>
  <c r="F402" i="17"/>
  <c r="F403" i="17"/>
  <c r="F404" i="17"/>
  <c r="F405" i="17"/>
  <c r="F406" i="17"/>
  <c r="F407" i="17"/>
  <c r="F408" i="17"/>
  <c r="F409" i="17"/>
  <c r="F410" i="17"/>
  <c r="F411" i="17"/>
  <c r="F412" i="17"/>
  <c r="F413" i="17"/>
  <c r="F414" i="17"/>
  <c r="F415" i="17"/>
  <c r="F416" i="17"/>
  <c r="F417" i="17"/>
  <c r="F418" i="17"/>
  <c r="F419" i="17"/>
  <c r="F420" i="17"/>
  <c r="F421" i="17"/>
  <c r="F422" i="17"/>
  <c r="F423" i="17"/>
  <c r="F424" i="17"/>
  <c r="F425" i="17"/>
  <c r="F426" i="17"/>
  <c r="F427" i="17"/>
  <c r="F428" i="17"/>
  <c r="F429" i="17"/>
  <c r="F430" i="17"/>
  <c r="F431" i="17"/>
  <c r="F432" i="17"/>
  <c r="F433" i="17"/>
  <c r="F434" i="17"/>
  <c r="F435" i="17"/>
  <c r="F436" i="17"/>
  <c r="F437" i="17"/>
  <c r="F438" i="17"/>
  <c r="F439" i="17"/>
  <c r="F440" i="17"/>
  <c r="F441" i="17"/>
  <c r="F442" i="17"/>
  <c r="F443" i="17"/>
  <c r="F444" i="17"/>
  <c r="F445" i="17"/>
  <c r="F446" i="17"/>
  <c r="F447" i="17"/>
  <c r="F448" i="17"/>
  <c r="F449" i="17"/>
  <c r="F450" i="17"/>
  <c r="F451" i="17"/>
  <c r="F452" i="17"/>
  <c r="F453" i="17"/>
  <c r="F454" i="17"/>
  <c r="F455" i="17"/>
  <c r="F456" i="17"/>
  <c r="F457" i="17"/>
  <c r="F458" i="17"/>
  <c r="F459" i="17"/>
  <c r="F460" i="17"/>
  <c r="F461" i="17"/>
  <c r="F462" i="17"/>
  <c r="F463" i="17"/>
  <c r="F464" i="17"/>
  <c r="F465" i="17"/>
  <c r="F466" i="17"/>
  <c r="F467" i="17"/>
  <c r="F468" i="17"/>
  <c r="F469" i="17"/>
  <c r="F470" i="17"/>
  <c r="F471" i="17"/>
  <c r="F472" i="17"/>
  <c r="F473" i="17"/>
  <c r="F474" i="17"/>
  <c r="F475" i="17"/>
  <c r="F476" i="17"/>
  <c r="F477" i="17"/>
  <c r="F478" i="17"/>
  <c r="F479" i="17"/>
  <c r="F480" i="17"/>
  <c r="F481" i="17"/>
  <c r="F482" i="17"/>
  <c r="F483" i="17"/>
  <c r="F484" i="17"/>
  <c r="F485" i="17"/>
  <c r="F486" i="17"/>
  <c r="F487" i="17"/>
  <c r="F488" i="17"/>
  <c r="F489" i="17"/>
  <c r="F490" i="17"/>
  <c r="F491" i="17"/>
  <c r="F492" i="17"/>
  <c r="F493" i="17"/>
  <c r="F494" i="17"/>
  <c r="F495" i="17"/>
  <c r="F496" i="17"/>
  <c r="F497" i="17"/>
  <c r="F498" i="17"/>
  <c r="F499" i="17"/>
  <c r="F500" i="17"/>
  <c r="F501" i="17"/>
  <c r="F502" i="17"/>
  <c r="F503" i="17"/>
  <c r="F504" i="17"/>
  <c r="F505" i="17"/>
  <c r="F506" i="17"/>
  <c r="F507" i="17"/>
  <c r="F508" i="17"/>
  <c r="F509" i="17"/>
  <c r="F510" i="17"/>
  <c r="F511" i="17"/>
  <c r="F512" i="17"/>
  <c r="F513" i="17"/>
  <c r="F514" i="17"/>
  <c r="F515" i="17"/>
  <c r="F516" i="17"/>
  <c r="F517" i="17"/>
  <c r="F518" i="17"/>
  <c r="F519" i="17"/>
  <c r="F520" i="17"/>
  <c r="F521" i="17"/>
  <c r="F522" i="17"/>
  <c r="F523" i="17"/>
  <c r="F524" i="17"/>
  <c r="F525" i="17"/>
  <c r="F526" i="17"/>
  <c r="F527" i="17"/>
  <c r="F528" i="17"/>
  <c r="F529" i="17"/>
  <c r="F530" i="17"/>
  <c r="F531" i="17"/>
  <c r="F532" i="17"/>
  <c r="F533" i="17"/>
  <c r="F534" i="17"/>
  <c r="F535" i="17"/>
  <c r="F536" i="17"/>
  <c r="F537" i="17"/>
  <c r="F538" i="17"/>
  <c r="F539" i="17"/>
  <c r="F540" i="17"/>
  <c r="F541" i="17"/>
  <c r="F542" i="17"/>
  <c r="F543" i="17"/>
  <c r="F544" i="17"/>
  <c r="F545" i="17"/>
  <c r="F546" i="17"/>
  <c r="F547" i="17"/>
  <c r="F548" i="17"/>
  <c r="F549" i="17"/>
  <c r="F550" i="17"/>
  <c r="F551" i="17"/>
  <c r="F552" i="17"/>
  <c r="F553" i="17"/>
  <c r="F554" i="17"/>
  <c r="F555" i="17"/>
  <c r="F556" i="17"/>
  <c r="F557" i="17"/>
  <c r="F558" i="17"/>
  <c r="F559" i="17"/>
  <c r="F560" i="17"/>
  <c r="F561" i="17"/>
  <c r="F562" i="17"/>
  <c r="F563" i="17"/>
  <c r="F564" i="17"/>
  <c r="F565" i="17"/>
  <c r="F566" i="17"/>
  <c r="F567" i="17"/>
  <c r="F568" i="17"/>
  <c r="F569" i="17"/>
  <c r="F570" i="17"/>
  <c r="F571" i="17"/>
  <c r="F572" i="17"/>
  <c r="F573" i="17"/>
  <c r="F574" i="17"/>
  <c r="F575" i="17"/>
  <c r="F576" i="17"/>
  <c r="F577" i="17"/>
  <c r="F578" i="17"/>
  <c r="F579" i="17"/>
  <c r="F580" i="17"/>
  <c r="F581" i="17"/>
  <c r="F582" i="17"/>
  <c r="F583" i="17"/>
  <c r="F584" i="17"/>
  <c r="F585" i="17"/>
  <c r="F586" i="17"/>
  <c r="F587" i="17"/>
  <c r="F588" i="17"/>
  <c r="F589" i="17"/>
  <c r="F2" i="17"/>
  <c r="E3" i="17"/>
  <c r="C3" i="17" s="1"/>
  <c r="D3" i="17" s="1"/>
  <c r="E4" i="17"/>
  <c r="C4" i="17" s="1"/>
  <c r="D4" i="17" s="1"/>
  <c r="E5" i="17"/>
  <c r="C5" i="17" s="1"/>
  <c r="D5" i="17" s="1"/>
  <c r="E6" i="17"/>
  <c r="C6" i="17" s="1"/>
  <c r="D6" i="17" s="1"/>
  <c r="E7" i="17"/>
  <c r="C7" i="17" s="1"/>
  <c r="D7" i="17" s="1"/>
  <c r="E8" i="17"/>
  <c r="C8" i="17" s="1"/>
  <c r="D8" i="17" s="1"/>
  <c r="E9" i="17"/>
  <c r="C9" i="17" s="1"/>
  <c r="D9" i="17" s="1"/>
  <c r="E10" i="17"/>
  <c r="C10" i="17" s="1"/>
  <c r="D10" i="17" s="1"/>
  <c r="E11" i="17"/>
  <c r="C11" i="17" s="1"/>
  <c r="D11" i="17" s="1"/>
  <c r="E12" i="17"/>
  <c r="C12" i="17" s="1"/>
  <c r="D12" i="17" s="1"/>
  <c r="E13" i="17"/>
  <c r="C13" i="17" s="1"/>
  <c r="D13" i="17" s="1"/>
  <c r="E14" i="17"/>
  <c r="C14" i="17" s="1"/>
  <c r="D14" i="17" s="1"/>
  <c r="E15" i="17"/>
  <c r="C15" i="17" s="1"/>
  <c r="D15" i="17" s="1"/>
  <c r="E16" i="17"/>
  <c r="C16" i="17" s="1"/>
  <c r="D16" i="17" s="1"/>
  <c r="E17" i="17"/>
  <c r="C17" i="17" s="1"/>
  <c r="D17" i="17" s="1"/>
  <c r="E18" i="17"/>
  <c r="C18" i="17" s="1"/>
  <c r="D18" i="17" s="1"/>
  <c r="E19" i="17"/>
  <c r="C19" i="17" s="1"/>
  <c r="D19" i="17" s="1"/>
  <c r="E20" i="17"/>
  <c r="C20" i="17" s="1"/>
  <c r="D20" i="17" s="1"/>
  <c r="E21" i="17"/>
  <c r="C21" i="17" s="1"/>
  <c r="D21" i="17" s="1"/>
  <c r="E22" i="17"/>
  <c r="C22" i="17" s="1"/>
  <c r="D22" i="17" s="1"/>
  <c r="E23" i="17"/>
  <c r="C23" i="17" s="1"/>
  <c r="D23" i="17" s="1"/>
  <c r="E24" i="17"/>
  <c r="C24" i="17" s="1"/>
  <c r="D24" i="17" s="1"/>
  <c r="E25" i="17"/>
  <c r="C25" i="17" s="1"/>
  <c r="D25" i="17" s="1"/>
  <c r="E26" i="17"/>
  <c r="C26" i="17" s="1"/>
  <c r="D26" i="17" s="1"/>
  <c r="E27" i="17"/>
  <c r="C27" i="17" s="1"/>
  <c r="D27" i="17" s="1"/>
  <c r="E28" i="17"/>
  <c r="C28" i="17" s="1"/>
  <c r="D28" i="17" s="1"/>
  <c r="E29" i="17"/>
  <c r="C29" i="17" s="1"/>
  <c r="D29" i="17" s="1"/>
  <c r="E30" i="17"/>
  <c r="C30" i="17" s="1"/>
  <c r="D30" i="17" s="1"/>
  <c r="E31" i="17"/>
  <c r="C31" i="17" s="1"/>
  <c r="D31" i="17" s="1"/>
  <c r="E32" i="17"/>
  <c r="C32" i="17" s="1"/>
  <c r="D32" i="17" s="1"/>
  <c r="E33" i="17"/>
  <c r="C33" i="17" s="1"/>
  <c r="D33" i="17" s="1"/>
  <c r="E34" i="17"/>
  <c r="C34" i="17" s="1"/>
  <c r="D34" i="17" s="1"/>
  <c r="E35" i="17"/>
  <c r="C35" i="17" s="1"/>
  <c r="D35" i="17" s="1"/>
  <c r="E36" i="17"/>
  <c r="C36" i="17" s="1"/>
  <c r="D36" i="17" s="1"/>
  <c r="E37" i="17"/>
  <c r="C37" i="17" s="1"/>
  <c r="D37" i="17" s="1"/>
  <c r="E38" i="17"/>
  <c r="C38" i="17" s="1"/>
  <c r="D38" i="17" s="1"/>
  <c r="E39" i="17"/>
  <c r="C39" i="17" s="1"/>
  <c r="D39" i="17" s="1"/>
  <c r="E40" i="17"/>
  <c r="C40" i="17" s="1"/>
  <c r="D40" i="17" s="1"/>
  <c r="E41" i="17"/>
  <c r="C41" i="17" s="1"/>
  <c r="D41" i="17" s="1"/>
  <c r="E42" i="17"/>
  <c r="C42" i="17" s="1"/>
  <c r="D42" i="17" s="1"/>
  <c r="E43" i="17"/>
  <c r="C43" i="17" s="1"/>
  <c r="D43" i="17" s="1"/>
  <c r="E44" i="17"/>
  <c r="C44" i="17" s="1"/>
  <c r="D44" i="17" s="1"/>
  <c r="E45" i="17"/>
  <c r="C45" i="17" s="1"/>
  <c r="D45" i="17" s="1"/>
  <c r="E46" i="17"/>
  <c r="C46" i="17" s="1"/>
  <c r="D46" i="17" s="1"/>
  <c r="E47" i="17"/>
  <c r="C47" i="17" s="1"/>
  <c r="D47" i="17" s="1"/>
  <c r="E48" i="17"/>
  <c r="C48" i="17" s="1"/>
  <c r="D48" i="17" s="1"/>
  <c r="E49" i="17"/>
  <c r="C49" i="17" s="1"/>
  <c r="D49" i="17" s="1"/>
  <c r="E50" i="17"/>
  <c r="C50" i="17" s="1"/>
  <c r="D50" i="17" s="1"/>
  <c r="E51" i="17"/>
  <c r="C51" i="17" s="1"/>
  <c r="D51" i="17" s="1"/>
  <c r="E52" i="17"/>
  <c r="C52" i="17" s="1"/>
  <c r="D52" i="17" s="1"/>
  <c r="E53" i="17"/>
  <c r="C53" i="17" s="1"/>
  <c r="D53" i="17" s="1"/>
  <c r="E54" i="17"/>
  <c r="C54" i="17" s="1"/>
  <c r="D54" i="17" s="1"/>
  <c r="E55" i="17"/>
  <c r="C55" i="17" s="1"/>
  <c r="D55" i="17" s="1"/>
  <c r="E56" i="17"/>
  <c r="C56" i="17" s="1"/>
  <c r="D56" i="17" s="1"/>
  <c r="E57" i="17"/>
  <c r="C57" i="17" s="1"/>
  <c r="D57" i="17" s="1"/>
  <c r="E58" i="17"/>
  <c r="C58" i="17" s="1"/>
  <c r="D58" i="17" s="1"/>
  <c r="E59" i="17"/>
  <c r="C59" i="17" s="1"/>
  <c r="D59" i="17" s="1"/>
  <c r="E60" i="17"/>
  <c r="C60" i="17" s="1"/>
  <c r="D60" i="17" s="1"/>
  <c r="E61" i="17"/>
  <c r="C61" i="17" s="1"/>
  <c r="D61" i="17" s="1"/>
  <c r="E62" i="17"/>
  <c r="C62" i="17" s="1"/>
  <c r="D62" i="17" s="1"/>
  <c r="E63" i="17"/>
  <c r="C63" i="17" s="1"/>
  <c r="D63" i="17" s="1"/>
  <c r="E64" i="17"/>
  <c r="C64" i="17" s="1"/>
  <c r="D64" i="17" s="1"/>
  <c r="E65" i="17"/>
  <c r="C65" i="17" s="1"/>
  <c r="D65" i="17" s="1"/>
  <c r="E66" i="17"/>
  <c r="C66" i="17" s="1"/>
  <c r="D66" i="17" s="1"/>
  <c r="E67" i="17"/>
  <c r="C67" i="17" s="1"/>
  <c r="D67" i="17" s="1"/>
  <c r="E68" i="17"/>
  <c r="C68" i="17" s="1"/>
  <c r="D68" i="17" s="1"/>
  <c r="E69" i="17"/>
  <c r="C69" i="17" s="1"/>
  <c r="D69" i="17" s="1"/>
  <c r="E70" i="17"/>
  <c r="C70" i="17" s="1"/>
  <c r="D70" i="17" s="1"/>
  <c r="E71" i="17"/>
  <c r="C71" i="17" s="1"/>
  <c r="D71" i="17" s="1"/>
  <c r="E72" i="17"/>
  <c r="C72" i="17" s="1"/>
  <c r="D72" i="17" s="1"/>
  <c r="E73" i="17"/>
  <c r="C73" i="17" s="1"/>
  <c r="D73" i="17" s="1"/>
  <c r="E74" i="17"/>
  <c r="C74" i="17" s="1"/>
  <c r="D74" i="17" s="1"/>
  <c r="E75" i="17"/>
  <c r="C75" i="17" s="1"/>
  <c r="D75" i="17" s="1"/>
  <c r="E76" i="17"/>
  <c r="C76" i="17" s="1"/>
  <c r="D76" i="17" s="1"/>
  <c r="E77" i="17"/>
  <c r="C77" i="17" s="1"/>
  <c r="D77" i="17" s="1"/>
  <c r="E78" i="17"/>
  <c r="C78" i="17" s="1"/>
  <c r="D78" i="17" s="1"/>
  <c r="E79" i="17"/>
  <c r="C79" i="17" s="1"/>
  <c r="D79" i="17" s="1"/>
  <c r="E80" i="17"/>
  <c r="C80" i="17" s="1"/>
  <c r="D80" i="17" s="1"/>
  <c r="E81" i="17"/>
  <c r="C81" i="17" s="1"/>
  <c r="D81" i="17" s="1"/>
  <c r="E82" i="17"/>
  <c r="C82" i="17" s="1"/>
  <c r="D82" i="17" s="1"/>
  <c r="E83" i="17"/>
  <c r="C83" i="17" s="1"/>
  <c r="D83" i="17" s="1"/>
  <c r="E84" i="17"/>
  <c r="C84" i="17" s="1"/>
  <c r="D84" i="17" s="1"/>
  <c r="E85" i="17"/>
  <c r="C85" i="17" s="1"/>
  <c r="D85" i="17" s="1"/>
  <c r="E86" i="17"/>
  <c r="C86" i="17" s="1"/>
  <c r="D86" i="17" s="1"/>
  <c r="E87" i="17"/>
  <c r="C87" i="17" s="1"/>
  <c r="D87" i="17" s="1"/>
  <c r="E88" i="17"/>
  <c r="C88" i="17" s="1"/>
  <c r="D88" i="17" s="1"/>
  <c r="E89" i="17"/>
  <c r="C89" i="17" s="1"/>
  <c r="D89" i="17" s="1"/>
  <c r="E90" i="17"/>
  <c r="C90" i="17" s="1"/>
  <c r="D90" i="17" s="1"/>
  <c r="E91" i="17"/>
  <c r="C91" i="17" s="1"/>
  <c r="D91" i="17" s="1"/>
  <c r="E92" i="17"/>
  <c r="C92" i="17" s="1"/>
  <c r="D92" i="17" s="1"/>
  <c r="E93" i="17"/>
  <c r="C93" i="17" s="1"/>
  <c r="D93" i="17" s="1"/>
  <c r="E94" i="17"/>
  <c r="C94" i="17" s="1"/>
  <c r="D94" i="17" s="1"/>
  <c r="E95" i="17"/>
  <c r="C95" i="17" s="1"/>
  <c r="D95" i="17" s="1"/>
  <c r="E96" i="17"/>
  <c r="C96" i="17" s="1"/>
  <c r="D96" i="17" s="1"/>
  <c r="E97" i="17"/>
  <c r="C97" i="17" s="1"/>
  <c r="D97" i="17" s="1"/>
  <c r="E98" i="17"/>
  <c r="C98" i="17" s="1"/>
  <c r="D98" i="17" s="1"/>
  <c r="E99" i="17"/>
  <c r="C99" i="17" s="1"/>
  <c r="D99" i="17" s="1"/>
  <c r="E101" i="17"/>
  <c r="C101" i="17" s="1"/>
  <c r="D101" i="17" s="1"/>
  <c r="E102" i="17"/>
  <c r="C102" i="17" s="1"/>
  <c r="D102" i="17" s="1"/>
  <c r="E103" i="17"/>
  <c r="C103" i="17" s="1"/>
  <c r="D103" i="17" s="1"/>
  <c r="E104" i="17"/>
  <c r="C104" i="17" s="1"/>
  <c r="D104" i="17" s="1"/>
  <c r="E105" i="17"/>
  <c r="C105" i="17" s="1"/>
  <c r="D105" i="17" s="1"/>
  <c r="E106" i="17"/>
  <c r="C106" i="17" s="1"/>
  <c r="D106" i="17" s="1"/>
  <c r="E107" i="17"/>
  <c r="C107" i="17" s="1"/>
  <c r="D107" i="17" s="1"/>
  <c r="E108" i="17"/>
  <c r="C108" i="17" s="1"/>
  <c r="D108" i="17" s="1"/>
  <c r="E109" i="17"/>
  <c r="E110" i="17"/>
  <c r="C110" i="17" s="1"/>
  <c r="D110" i="17" s="1"/>
  <c r="E111" i="17"/>
  <c r="C111" i="17" s="1"/>
  <c r="D111" i="17" s="1"/>
  <c r="E112" i="17"/>
  <c r="C112" i="17" s="1"/>
  <c r="D112" i="17" s="1"/>
  <c r="E113" i="17"/>
  <c r="C113" i="17" s="1"/>
  <c r="D113" i="17" s="1"/>
  <c r="E114" i="17"/>
  <c r="C114" i="17" s="1"/>
  <c r="D114" i="17" s="1"/>
  <c r="E115" i="17"/>
  <c r="C115" i="17" s="1"/>
  <c r="D115" i="17" s="1"/>
  <c r="E116" i="17"/>
  <c r="C116" i="17" s="1"/>
  <c r="D116" i="17" s="1"/>
  <c r="E117" i="17"/>
  <c r="C117" i="17" s="1"/>
  <c r="D117" i="17" s="1"/>
  <c r="E118" i="17"/>
  <c r="C118" i="17" s="1"/>
  <c r="D118" i="17" s="1"/>
  <c r="E119" i="17"/>
  <c r="C119" i="17" s="1"/>
  <c r="D119" i="17" s="1"/>
  <c r="E120" i="17"/>
  <c r="C120" i="17" s="1"/>
  <c r="D120" i="17" s="1"/>
  <c r="E121" i="17"/>
  <c r="C121" i="17" s="1"/>
  <c r="D121" i="17" s="1"/>
  <c r="E122" i="17"/>
  <c r="C122" i="17" s="1"/>
  <c r="D122" i="17" s="1"/>
  <c r="E123" i="17"/>
  <c r="C123" i="17" s="1"/>
  <c r="D123" i="17" s="1"/>
  <c r="E124" i="17"/>
  <c r="C124" i="17" s="1"/>
  <c r="D124" i="17" s="1"/>
  <c r="E125" i="17"/>
  <c r="C125" i="17" s="1"/>
  <c r="D125" i="17" s="1"/>
  <c r="E126" i="17"/>
  <c r="C126" i="17" s="1"/>
  <c r="D126" i="17" s="1"/>
  <c r="E127" i="17"/>
  <c r="C127" i="17" s="1"/>
  <c r="D127" i="17" s="1"/>
  <c r="E128" i="17"/>
  <c r="C128" i="17" s="1"/>
  <c r="D128" i="17" s="1"/>
  <c r="E129" i="17"/>
  <c r="C129" i="17" s="1"/>
  <c r="D129" i="17" s="1"/>
  <c r="E130" i="17"/>
  <c r="C130" i="17" s="1"/>
  <c r="D130" i="17" s="1"/>
  <c r="E131" i="17"/>
  <c r="C131" i="17" s="1"/>
  <c r="D131" i="17" s="1"/>
  <c r="E132" i="17"/>
  <c r="C132" i="17" s="1"/>
  <c r="D132" i="17" s="1"/>
  <c r="E133" i="17"/>
  <c r="C133" i="17" s="1"/>
  <c r="D133" i="17" s="1"/>
  <c r="E134" i="17"/>
  <c r="C134" i="17" s="1"/>
  <c r="D134" i="17" s="1"/>
  <c r="E135" i="17"/>
  <c r="C135" i="17" s="1"/>
  <c r="D135" i="17" s="1"/>
  <c r="E136" i="17"/>
  <c r="C136" i="17" s="1"/>
  <c r="D136" i="17" s="1"/>
  <c r="E137" i="17"/>
  <c r="C137" i="17" s="1"/>
  <c r="D137" i="17" s="1"/>
  <c r="C138" i="17"/>
  <c r="D138" i="17" s="1"/>
  <c r="C139" i="17"/>
  <c r="D139" i="17" s="1"/>
  <c r="C140" i="17"/>
  <c r="D140" i="17" s="1"/>
  <c r="E141" i="17"/>
  <c r="C141" i="17" s="1"/>
  <c r="D141" i="17" s="1"/>
  <c r="E142" i="17"/>
  <c r="C142" i="17" s="1"/>
  <c r="D142" i="17" s="1"/>
  <c r="E143" i="17"/>
  <c r="C143" i="17" s="1"/>
  <c r="D143" i="17" s="1"/>
  <c r="E144" i="17"/>
  <c r="C144" i="17" s="1"/>
  <c r="D144" i="17" s="1"/>
  <c r="E145" i="17"/>
  <c r="C145" i="17" s="1"/>
  <c r="D145" i="17" s="1"/>
  <c r="E146" i="17"/>
  <c r="C146" i="17" s="1"/>
  <c r="D146" i="17" s="1"/>
  <c r="E147" i="17"/>
  <c r="C147" i="17" s="1"/>
  <c r="D147" i="17" s="1"/>
  <c r="E148" i="17"/>
  <c r="C148" i="17" s="1"/>
  <c r="D148" i="17" s="1"/>
  <c r="E149" i="17"/>
  <c r="C149" i="17" s="1"/>
  <c r="D149" i="17" s="1"/>
  <c r="E150" i="17"/>
  <c r="C150" i="17" s="1"/>
  <c r="D150" i="17" s="1"/>
  <c r="E151" i="17"/>
  <c r="C151" i="17" s="1"/>
  <c r="D151" i="17" s="1"/>
  <c r="E152" i="17"/>
  <c r="C152" i="17" s="1"/>
  <c r="D152" i="17" s="1"/>
  <c r="E153" i="17"/>
  <c r="C153" i="17" s="1"/>
  <c r="D153" i="17" s="1"/>
  <c r="E154" i="17"/>
  <c r="C154" i="17" s="1"/>
  <c r="D154" i="17" s="1"/>
  <c r="E155" i="17"/>
  <c r="C155" i="17" s="1"/>
  <c r="D155" i="17" s="1"/>
  <c r="E156" i="17"/>
  <c r="C156" i="17" s="1"/>
  <c r="D156" i="17" s="1"/>
  <c r="E157" i="17"/>
  <c r="C157" i="17" s="1"/>
  <c r="D157" i="17" s="1"/>
  <c r="E158" i="17"/>
  <c r="C158" i="17" s="1"/>
  <c r="D158" i="17" s="1"/>
  <c r="E159" i="17"/>
  <c r="C159" i="17" s="1"/>
  <c r="D159" i="17" s="1"/>
  <c r="E160" i="17"/>
  <c r="C160" i="17" s="1"/>
  <c r="D160" i="17" s="1"/>
  <c r="E161" i="17"/>
  <c r="C161" i="17" s="1"/>
  <c r="D161" i="17" s="1"/>
  <c r="E162" i="17"/>
  <c r="C162" i="17" s="1"/>
  <c r="D162" i="17" s="1"/>
  <c r="E163" i="17"/>
  <c r="C163" i="17" s="1"/>
  <c r="D163" i="17" s="1"/>
  <c r="E164" i="17"/>
  <c r="C164" i="17" s="1"/>
  <c r="D164" i="17" s="1"/>
  <c r="E165" i="17"/>
  <c r="C165" i="17" s="1"/>
  <c r="D165" i="17" s="1"/>
  <c r="C166" i="17"/>
  <c r="D166" i="17" s="1"/>
  <c r="E167" i="17"/>
  <c r="C167" i="17" s="1"/>
  <c r="D167" i="17" s="1"/>
  <c r="E168" i="17"/>
  <c r="C168" i="17" s="1"/>
  <c r="D168" i="17" s="1"/>
  <c r="E169" i="17"/>
  <c r="C169" i="17" s="1"/>
  <c r="D169" i="17" s="1"/>
  <c r="E170" i="17"/>
  <c r="C170" i="17" s="1"/>
  <c r="D170" i="17" s="1"/>
  <c r="E171" i="17"/>
  <c r="C171" i="17" s="1"/>
  <c r="D171" i="17" s="1"/>
  <c r="E172" i="17"/>
  <c r="C172" i="17" s="1"/>
  <c r="D172" i="17" s="1"/>
  <c r="E173" i="17"/>
  <c r="C173" i="17" s="1"/>
  <c r="D173" i="17" s="1"/>
  <c r="E174" i="17"/>
  <c r="C174" i="17" s="1"/>
  <c r="D174" i="17" s="1"/>
  <c r="E175" i="17"/>
  <c r="C175" i="17" s="1"/>
  <c r="D175" i="17" s="1"/>
  <c r="E176" i="17"/>
  <c r="C176" i="17" s="1"/>
  <c r="D176" i="17" s="1"/>
  <c r="E177" i="17"/>
  <c r="C177" i="17" s="1"/>
  <c r="D177" i="17" s="1"/>
  <c r="E178" i="17"/>
  <c r="C178" i="17" s="1"/>
  <c r="D178" i="17" s="1"/>
  <c r="E179" i="17"/>
  <c r="C179" i="17" s="1"/>
  <c r="D179" i="17" s="1"/>
  <c r="E180" i="17"/>
  <c r="C180" i="17" s="1"/>
  <c r="D180" i="17" s="1"/>
  <c r="E181" i="17"/>
  <c r="C181" i="17" s="1"/>
  <c r="D181" i="17" s="1"/>
  <c r="E182" i="17"/>
  <c r="C182" i="17" s="1"/>
  <c r="D182" i="17" s="1"/>
  <c r="E183" i="17"/>
  <c r="C183" i="17" s="1"/>
  <c r="D183" i="17" s="1"/>
  <c r="E184" i="17"/>
  <c r="C184" i="17" s="1"/>
  <c r="D184" i="17" s="1"/>
  <c r="E185" i="17"/>
  <c r="C185" i="17" s="1"/>
  <c r="D185" i="17" s="1"/>
  <c r="E186" i="17"/>
  <c r="C186" i="17" s="1"/>
  <c r="D186" i="17" s="1"/>
  <c r="E187" i="17"/>
  <c r="C187" i="17" s="1"/>
  <c r="D187" i="17" s="1"/>
  <c r="E188" i="17"/>
  <c r="C188" i="17" s="1"/>
  <c r="D188" i="17" s="1"/>
  <c r="E189" i="17"/>
  <c r="C189" i="17" s="1"/>
  <c r="D189" i="17" s="1"/>
  <c r="E190" i="17"/>
  <c r="C190" i="17" s="1"/>
  <c r="D190" i="17" s="1"/>
  <c r="E191" i="17"/>
  <c r="C191" i="17" s="1"/>
  <c r="D191" i="17" s="1"/>
  <c r="E192" i="17"/>
  <c r="C192" i="17" s="1"/>
  <c r="D192" i="17" s="1"/>
  <c r="E193" i="17"/>
  <c r="C193" i="17" s="1"/>
  <c r="D193" i="17" s="1"/>
  <c r="E194" i="17"/>
  <c r="C194" i="17" s="1"/>
  <c r="D194" i="17" s="1"/>
  <c r="E195" i="17"/>
  <c r="C195" i="17" s="1"/>
  <c r="D195" i="17" s="1"/>
  <c r="E196" i="17"/>
  <c r="C196" i="17" s="1"/>
  <c r="D196" i="17" s="1"/>
  <c r="E197" i="17"/>
  <c r="C197" i="17" s="1"/>
  <c r="D197" i="17" s="1"/>
  <c r="E198" i="17"/>
  <c r="C198" i="17" s="1"/>
  <c r="D198" i="17" s="1"/>
  <c r="E199" i="17"/>
  <c r="C199" i="17" s="1"/>
  <c r="D199" i="17" s="1"/>
  <c r="E200" i="17"/>
  <c r="C200" i="17" s="1"/>
  <c r="D200" i="17" s="1"/>
  <c r="E201" i="17"/>
  <c r="C201" i="17" s="1"/>
  <c r="D201" i="17" s="1"/>
  <c r="E202" i="17"/>
  <c r="C202" i="17" s="1"/>
  <c r="D202" i="17" s="1"/>
  <c r="E203" i="17"/>
  <c r="C203" i="17" s="1"/>
  <c r="D203" i="17" s="1"/>
  <c r="E204" i="17"/>
  <c r="C204" i="17" s="1"/>
  <c r="D204" i="17" s="1"/>
  <c r="E205" i="17"/>
  <c r="C205" i="17" s="1"/>
  <c r="D205" i="17" s="1"/>
  <c r="E206" i="17"/>
  <c r="C206" i="17" s="1"/>
  <c r="D206" i="17" s="1"/>
  <c r="E207" i="17"/>
  <c r="C207" i="17" s="1"/>
  <c r="D207" i="17" s="1"/>
  <c r="E208" i="17"/>
  <c r="C208" i="17" s="1"/>
  <c r="D208" i="17" s="1"/>
  <c r="E209" i="17"/>
  <c r="C209" i="17" s="1"/>
  <c r="D209" i="17" s="1"/>
  <c r="E213" i="17"/>
  <c r="C213" i="17" s="1"/>
  <c r="D213" i="17" s="1"/>
  <c r="E214" i="17"/>
  <c r="C214" i="17" s="1"/>
  <c r="D214" i="17" s="1"/>
  <c r="E215" i="17"/>
  <c r="C215" i="17" s="1"/>
  <c r="D215" i="17" s="1"/>
  <c r="E216" i="17"/>
  <c r="C216" i="17" s="1"/>
  <c r="D216" i="17" s="1"/>
  <c r="E217" i="17"/>
  <c r="C217" i="17" s="1"/>
  <c r="D217" i="17" s="1"/>
  <c r="E218" i="17"/>
  <c r="C218" i="17" s="1"/>
  <c r="D218" i="17" s="1"/>
  <c r="E219" i="17"/>
  <c r="C219" i="17" s="1"/>
  <c r="D219" i="17" s="1"/>
  <c r="E220" i="17"/>
  <c r="C220" i="17" s="1"/>
  <c r="D220" i="17" s="1"/>
  <c r="E221" i="17"/>
  <c r="C221" i="17" s="1"/>
  <c r="D221" i="17" s="1"/>
  <c r="E222" i="17"/>
  <c r="C222" i="17" s="1"/>
  <c r="D222" i="17" s="1"/>
  <c r="E223" i="17"/>
  <c r="C223" i="17" s="1"/>
  <c r="D223" i="17" s="1"/>
  <c r="E224" i="17"/>
  <c r="C224" i="17" s="1"/>
  <c r="D224" i="17" s="1"/>
  <c r="E225" i="17"/>
  <c r="C225" i="17" s="1"/>
  <c r="D225" i="17" s="1"/>
  <c r="E226" i="17"/>
  <c r="C226" i="17" s="1"/>
  <c r="D226" i="17" s="1"/>
  <c r="E227" i="17"/>
  <c r="C227" i="17" s="1"/>
  <c r="D227" i="17" s="1"/>
  <c r="E228" i="17"/>
  <c r="C228" i="17" s="1"/>
  <c r="D228" i="17" s="1"/>
  <c r="E229" i="17"/>
  <c r="C229" i="17" s="1"/>
  <c r="D229" i="17" s="1"/>
  <c r="E230" i="17"/>
  <c r="C230" i="17" s="1"/>
  <c r="D230" i="17" s="1"/>
  <c r="E231" i="17"/>
  <c r="C231" i="17" s="1"/>
  <c r="D231" i="17" s="1"/>
  <c r="E232" i="17"/>
  <c r="C232" i="17" s="1"/>
  <c r="D232" i="17" s="1"/>
  <c r="E233" i="17"/>
  <c r="C233" i="17" s="1"/>
  <c r="D233" i="17" s="1"/>
  <c r="E234" i="17"/>
  <c r="C234" i="17" s="1"/>
  <c r="D234" i="17" s="1"/>
  <c r="E235" i="17"/>
  <c r="C235" i="17" s="1"/>
  <c r="D235" i="17" s="1"/>
  <c r="E236" i="17"/>
  <c r="C236" i="17" s="1"/>
  <c r="D236" i="17" s="1"/>
  <c r="E237" i="17"/>
  <c r="C237" i="17" s="1"/>
  <c r="D237" i="17" s="1"/>
  <c r="E238" i="17"/>
  <c r="C238" i="17" s="1"/>
  <c r="D238" i="17" s="1"/>
  <c r="E239" i="17"/>
  <c r="C239" i="17" s="1"/>
  <c r="D239" i="17" s="1"/>
  <c r="E240" i="17"/>
  <c r="C240" i="17" s="1"/>
  <c r="D240" i="17" s="1"/>
  <c r="E241" i="17"/>
  <c r="C241" i="17" s="1"/>
  <c r="D241" i="17" s="1"/>
  <c r="E242" i="17"/>
  <c r="C242" i="17" s="1"/>
  <c r="D242" i="17" s="1"/>
  <c r="E243" i="17"/>
  <c r="C243" i="17" s="1"/>
  <c r="D243" i="17" s="1"/>
  <c r="E244" i="17"/>
  <c r="C244" i="17" s="1"/>
  <c r="D244" i="17" s="1"/>
  <c r="E245" i="17"/>
  <c r="C245" i="17" s="1"/>
  <c r="D245" i="17" s="1"/>
  <c r="E246" i="17"/>
  <c r="C246" i="17" s="1"/>
  <c r="D246" i="17" s="1"/>
  <c r="E247" i="17"/>
  <c r="C247" i="17" s="1"/>
  <c r="D247" i="17" s="1"/>
  <c r="E248" i="17"/>
  <c r="C248" i="17" s="1"/>
  <c r="D248" i="17" s="1"/>
  <c r="E249" i="17"/>
  <c r="C249" i="17" s="1"/>
  <c r="D249" i="17" s="1"/>
  <c r="E250" i="17"/>
  <c r="C250" i="17" s="1"/>
  <c r="D250" i="17" s="1"/>
  <c r="E251" i="17"/>
  <c r="C251" i="17" s="1"/>
  <c r="D251" i="17" s="1"/>
  <c r="E252" i="17"/>
  <c r="C252" i="17" s="1"/>
  <c r="D252" i="17" s="1"/>
  <c r="E253" i="17"/>
  <c r="C253" i="17" s="1"/>
  <c r="D253" i="17" s="1"/>
  <c r="E254" i="17"/>
  <c r="C254" i="17" s="1"/>
  <c r="D254" i="17" s="1"/>
  <c r="E255" i="17"/>
  <c r="C255" i="17" s="1"/>
  <c r="D255" i="17" s="1"/>
  <c r="E256" i="17"/>
  <c r="C256" i="17" s="1"/>
  <c r="D256" i="17" s="1"/>
  <c r="E257" i="17"/>
  <c r="C257" i="17" s="1"/>
  <c r="D257" i="17" s="1"/>
  <c r="E258" i="17"/>
  <c r="C258" i="17" s="1"/>
  <c r="D258" i="17" s="1"/>
  <c r="E259" i="17"/>
  <c r="C259" i="17" s="1"/>
  <c r="D259" i="17" s="1"/>
  <c r="E260" i="17"/>
  <c r="C260" i="17" s="1"/>
  <c r="D260" i="17" s="1"/>
  <c r="E261" i="17"/>
  <c r="C261" i="17" s="1"/>
  <c r="D261" i="17" s="1"/>
  <c r="E262" i="17"/>
  <c r="C262" i="17" s="1"/>
  <c r="D262" i="17" s="1"/>
  <c r="E263" i="17"/>
  <c r="C263" i="17" s="1"/>
  <c r="D263" i="17" s="1"/>
  <c r="E264" i="17"/>
  <c r="C264" i="17" s="1"/>
  <c r="D264" i="17" s="1"/>
  <c r="E265" i="17"/>
  <c r="C265" i="17" s="1"/>
  <c r="D265" i="17" s="1"/>
  <c r="E266" i="17"/>
  <c r="C266" i="17" s="1"/>
  <c r="D266" i="17" s="1"/>
  <c r="E267" i="17"/>
  <c r="C267" i="17" s="1"/>
  <c r="D267" i="17" s="1"/>
  <c r="E268" i="17"/>
  <c r="C268" i="17" s="1"/>
  <c r="D268" i="17" s="1"/>
  <c r="E269" i="17"/>
  <c r="C269" i="17" s="1"/>
  <c r="D269" i="17" s="1"/>
  <c r="E270" i="17"/>
  <c r="C270" i="17" s="1"/>
  <c r="D270" i="17" s="1"/>
  <c r="E271" i="17"/>
  <c r="C271" i="17" s="1"/>
  <c r="D271" i="17" s="1"/>
  <c r="E272" i="17"/>
  <c r="C272" i="17" s="1"/>
  <c r="D272" i="17" s="1"/>
  <c r="E273" i="17"/>
  <c r="C273" i="17" s="1"/>
  <c r="D273" i="17" s="1"/>
  <c r="E274" i="17"/>
  <c r="C274" i="17" s="1"/>
  <c r="D274" i="17" s="1"/>
  <c r="E275" i="17"/>
  <c r="C275" i="17" s="1"/>
  <c r="D275" i="17" s="1"/>
  <c r="E276" i="17"/>
  <c r="C276" i="17" s="1"/>
  <c r="D276" i="17" s="1"/>
  <c r="E277" i="17"/>
  <c r="C277" i="17" s="1"/>
  <c r="D277" i="17" s="1"/>
  <c r="E278" i="17"/>
  <c r="C278" i="17" s="1"/>
  <c r="D278" i="17" s="1"/>
  <c r="E279" i="17"/>
  <c r="C279" i="17" s="1"/>
  <c r="D279" i="17" s="1"/>
  <c r="E280" i="17"/>
  <c r="C280" i="17" s="1"/>
  <c r="D280" i="17" s="1"/>
  <c r="E281" i="17"/>
  <c r="C281" i="17" s="1"/>
  <c r="D281" i="17" s="1"/>
  <c r="E282" i="17"/>
  <c r="C282" i="17" s="1"/>
  <c r="D282" i="17" s="1"/>
  <c r="E283" i="17"/>
  <c r="C283" i="17" s="1"/>
  <c r="D283" i="17" s="1"/>
  <c r="E284" i="17"/>
  <c r="C284" i="17" s="1"/>
  <c r="D284" i="17" s="1"/>
  <c r="E285" i="17"/>
  <c r="C285" i="17" s="1"/>
  <c r="D285" i="17" s="1"/>
  <c r="E286" i="17"/>
  <c r="C286" i="17" s="1"/>
  <c r="D286" i="17" s="1"/>
  <c r="E287" i="17"/>
  <c r="C287" i="17" s="1"/>
  <c r="D287" i="17" s="1"/>
  <c r="E288" i="17"/>
  <c r="C288" i="17" s="1"/>
  <c r="D288" i="17" s="1"/>
  <c r="E289" i="17"/>
  <c r="C289" i="17" s="1"/>
  <c r="D289" i="17" s="1"/>
  <c r="E290" i="17"/>
  <c r="C290" i="17" s="1"/>
  <c r="D290" i="17" s="1"/>
  <c r="E291" i="17"/>
  <c r="C291" i="17" s="1"/>
  <c r="D291" i="17" s="1"/>
  <c r="E292" i="17"/>
  <c r="C292" i="17" s="1"/>
  <c r="D292" i="17" s="1"/>
  <c r="E293" i="17"/>
  <c r="C293" i="17" s="1"/>
  <c r="D293" i="17" s="1"/>
  <c r="E294" i="17"/>
  <c r="C294" i="17" s="1"/>
  <c r="D294" i="17" s="1"/>
  <c r="E295" i="17"/>
  <c r="C295" i="17" s="1"/>
  <c r="D295" i="17" s="1"/>
  <c r="E296" i="17"/>
  <c r="C296" i="17" s="1"/>
  <c r="D296" i="17" s="1"/>
  <c r="E297" i="17"/>
  <c r="C297" i="17" s="1"/>
  <c r="D297" i="17" s="1"/>
  <c r="E298" i="17"/>
  <c r="C298" i="17" s="1"/>
  <c r="D298" i="17" s="1"/>
  <c r="E299" i="17"/>
  <c r="C299" i="17" s="1"/>
  <c r="D299" i="17" s="1"/>
  <c r="E300" i="17"/>
  <c r="C300" i="17" s="1"/>
  <c r="D300" i="17" s="1"/>
  <c r="E301" i="17"/>
  <c r="C301" i="17" s="1"/>
  <c r="D301" i="17" s="1"/>
  <c r="E302" i="17"/>
  <c r="C302" i="17" s="1"/>
  <c r="D302" i="17" s="1"/>
  <c r="E303" i="17"/>
  <c r="C303" i="17" s="1"/>
  <c r="D303" i="17" s="1"/>
  <c r="E304" i="17"/>
  <c r="C304" i="17" s="1"/>
  <c r="D304" i="17" s="1"/>
  <c r="E305" i="17"/>
  <c r="C305" i="17" s="1"/>
  <c r="D305" i="17" s="1"/>
  <c r="E306" i="17"/>
  <c r="C306" i="17" s="1"/>
  <c r="D306" i="17" s="1"/>
  <c r="E307" i="17"/>
  <c r="C307" i="17" s="1"/>
  <c r="D307" i="17" s="1"/>
  <c r="E308" i="17"/>
  <c r="C308" i="17" s="1"/>
  <c r="D308" i="17" s="1"/>
  <c r="E309" i="17"/>
  <c r="C309" i="17" s="1"/>
  <c r="D309" i="17" s="1"/>
  <c r="E310" i="17"/>
  <c r="C310" i="17" s="1"/>
  <c r="D310" i="17" s="1"/>
  <c r="E311" i="17"/>
  <c r="C311" i="17" s="1"/>
  <c r="D311" i="17" s="1"/>
  <c r="E312" i="17"/>
  <c r="C312" i="17" s="1"/>
  <c r="D312" i="17" s="1"/>
  <c r="E313" i="17"/>
  <c r="C313" i="17" s="1"/>
  <c r="D313" i="17" s="1"/>
  <c r="E314" i="17"/>
  <c r="C314" i="17" s="1"/>
  <c r="D314" i="17" s="1"/>
  <c r="E315" i="17"/>
  <c r="C315" i="17" s="1"/>
  <c r="D315" i="17" s="1"/>
  <c r="E316" i="17"/>
  <c r="C316" i="17" s="1"/>
  <c r="D316" i="17" s="1"/>
  <c r="E317" i="17"/>
  <c r="C317" i="17" s="1"/>
  <c r="D317" i="17" s="1"/>
  <c r="E318" i="17"/>
  <c r="C318" i="17" s="1"/>
  <c r="D318" i="17" s="1"/>
  <c r="E319" i="17"/>
  <c r="C319" i="17" s="1"/>
  <c r="D319" i="17" s="1"/>
  <c r="E320" i="17"/>
  <c r="C320" i="17" s="1"/>
  <c r="D320" i="17" s="1"/>
  <c r="E321" i="17"/>
  <c r="C321" i="17" s="1"/>
  <c r="D321" i="17" s="1"/>
  <c r="E322" i="17"/>
  <c r="C322" i="17" s="1"/>
  <c r="D322" i="17" s="1"/>
  <c r="E323" i="17"/>
  <c r="C323" i="17" s="1"/>
  <c r="D323" i="17" s="1"/>
  <c r="E324" i="17"/>
  <c r="C324" i="17" s="1"/>
  <c r="D324" i="17" s="1"/>
  <c r="E325" i="17"/>
  <c r="C325" i="17" s="1"/>
  <c r="D325" i="17" s="1"/>
  <c r="E326" i="17"/>
  <c r="C326" i="17" s="1"/>
  <c r="D326" i="17" s="1"/>
  <c r="E327" i="17"/>
  <c r="C327" i="17" s="1"/>
  <c r="D327" i="17" s="1"/>
  <c r="E328" i="17"/>
  <c r="C328" i="17" s="1"/>
  <c r="D328" i="17" s="1"/>
  <c r="E329" i="17"/>
  <c r="C329" i="17" s="1"/>
  <c r="D329" i="17" s="1"/>
  <c r="E330" i="17"/>
  <c r="C330" i="17" s="1"/>
  <c r="D330" i="17" s="1"/>
  <c r="E331" i="17"/>
  <c r="C331" i="17" s="1"/>
  <c r="D331" i="17" s="1"/>
  <c r="E332" i="17"/>
  <c r="C332" i="17" s="1"/>
  <c r="D332" i="17" s="1"/>
  <c r="E333" i="17"/>
  <c r="C333" i="17" s="1"/>
  <c r="D333" i="17" s="1"/>
  <c r="E334" i="17"/>
  <c r="C334" i="17" s="1"/>
  <c r="D334" i="17" s="1"/>
  <c r="E335" i="17"/>
  <c r="C335" i="17" s="1"/>
  <c r="D335" i="17" s="1"/>
  <c r="E336" i="17"/>
  <c r="C336" i="17" s="1"/>
  <c r="D336" i="17" s="1"/>
  <c r="E337" i="17"/>
  <c r="C337" i="17" s="1"/>
  <c r="D337" i="17" s="1"/>
  <c r="E338" i="17"/>
  <c r="C338" i="17" s="1"/>
  <c r="D338" i="17" s="1"/>
  <c r="E339" i="17"/>
  <c r="C339" i="17" s="1"/>
  <c r="D339" i="17" s="1"/>
  <c r="E340" i="17"/>
  <c r="C340" i="17" s="1"/>
  <c r="D340" i="17" s="1"/>
  <c r="E341" i="17"/>
  <c r="C341" i="17" s="1"/>
  <c r="D341" i="17" s="1"/>
  <c r="E342" i="17"/>
  <c r="C342" i="17" s="1"/>
  <c r="D342" i="17" s="1"/>
  <c r="E343" i="17"/>
  <c r="C343" i="17" s="1"/>
  <c r="D343" i="17" s="1"/>
  <c r="E344" i="17"/>
  <c r="C344" i="17" s="1"/>
  <c r="D344" i="17" s="1"/>
  <c r="E345" i="17"/>
  <c r="C345" i="17" s="1"/>
  <c r="D345" i="17" s="1"/>
  <c r="E346" i="17"/>
  <c r="C346" i="17" s="1"/>
  <c r="D346" i="17" s="1"/>
  <c r="E347" i="17"/>
  <c r="C347" i="17" s="1"/>
  <c r="D347" i="17" s="1"/>
  <c r="E348" i="17"/>
  <c r="C348" i="17" s="1"/>
  <c r="D348" i="17" s="1"/>
  <c r="E349" i="17"/>
  <c r="C349" i="17" s="1"/>
  <c r="D349" i="17" s="1"/>
  <c r="E350" i="17"/>
  <c r="C350" i="17" s="1"/>
  <c r="D350" i="17" s="1"/>
  <c r="E351" i="17"/>
  <c r="C351" i="17" s="1"/>
  <c r="D351" i="17" s="1"/>
  <c r="E352" i="17"/>
  <c r="C352" i="17" s="1"/>
  <c r="D352" i="17" s="1"/>
  <c r="E353" i="17"/>
  <c r="C353" i="17" s="1"/>
  <c r="D353" i="17" s="1"/>
  <c r="E354" i="17"/>
  <c r="C354" i="17" s="1"/>
  <c r="D354" i="17" s="1"/>
  <c r="E355" i="17"/>
  <c r="C355" i="17" s="1"/>
  <c r="D355" i="17" s="1"/>
  <c r="E356" i="17"/>
  <c r="C356" i="17" s="1"/>
  <c r="D356" i="17" s="1"/>
  <c r="E357" i="17"/>
  <c r="C357" i="17" s="1"/>
  <c r="D357" i="17" s="1"/>
  <c r="E358" i="17"/>
  <c r="C358" i="17" s="1"/>
  <c r="D358" i="17" s="1"/>
  <c r="E359" i="17"/>
  <c r="C359" i="17" s="1"/>
  <c r="D359" i="17" s="1"/>
  <c r="E360" i="17"/>
  <c r="C360" i="17" s="1"/>
  <c r="D360" i="17" s="1"/>
  <c r="E361" i="17"/>
  <c r="C361" i="17" s="1"/>
  <c r="D361" i="17" s="1"/>
  <c r="E362" i="17"/>
  <c r="C362" i="17" s="1"/>
  <c r="D362" i="17" s="1"/>
  <c r="E363" i="17"/>
  <c r="C363" i="17" s="1"/>
  <c r="D363" i="17" s="1"/>
  <c r="E364" i="17"/>
  <c r="C364" i="17" s="1"/>
  <c r="D364" i="17" s="1"/>
  <c r="E365" i="17"/>
  <c r="C365" i="17" s="1"/>
  <c r="D365" i="17" s="1"/>
  <c r="E366" i="17"/>
  <c r="C366" i="17" s="1"/>
  <c r="D366" i="17" s="1"/>
  <c r="E367" i="17"/>
  <c r="C367" i="17" s="1"/>
  <c r="D367" i="17" s="1"/>
  <c r="E368" i="17"/>
  <c r="C368" i="17" s="1"/>
  <c r="D368" i="17" s="1"/>
  <c r="E369" i="17"/>
  <c r="C369" i="17" s="1"/>
  <c r="D369" i="17" s="1"/>
  <c r="E370" i="17"/>
  <c r="C370" i="17" s="1"/>
  <c r="D370" i="17" s="1"/>
  <c r="E371" i="17"/>
  <c r="C371" i="17" s="1"/>
  <c r="D371" i="17" s="1"/>
  <c r="E372" i="17"/>
  <c r="C372" i="17" s="1"/>
  <c r="D372" i="17" s="1"/>
  <c r="E373" i="17"/>
  <c r="C373" i="17" s="1"/>
  <c r="D373" i="17" s="1"/>
  <c r="E374" i="17"/>
  <c r="C374" i="17" s="1"/>
  <c r="D374" i="17" s="1"/>
  <c r="E375" i="17"/>
  <c r="C375" i="17" s="1"/>
  <c r="D375" i="17" s="1"/>
  <c r="E376" i="17"/>
  <c r="C376" i="17" s="1"/>
  <c r="D376" i="17" s="1"/>
  <c r="E377" i="17"/>
  <c r="C377" i="17" s="1"/>
  <c r="D377" i="17" s="1"/>
  <c r="E378" i="17"/>
  <c r="C378" i="17" s="1"/>
  <c r="D378" i="17" s="1"/>
  <c r="E379" i="17"/>
  <c r="C379" i="17" s="1"/>
  <c r="D379" i="17" s="1"/>
  <c r="E380" i="17"/>
  <c r="C380" i="17" s="1"/>
  <c r="D380" i="17" s="1"/>
  <c r="E381" i="17"/>
  <c r="C381" i="17" s="1"/>
  <c r="D381" i="17" s="1"/>
  <c r="E382" i="17"/>
  <c r="C382" i="17" s="1"/>
  <c r="D382" i="17" s="1"/>
  <c r="E383" i="17"/>
  <c r="C383" i="17" s="1"/>
  <c r="D383" i="17" s="1"/>
  <c r="E384" i="17"/>
  <c r="C384" i="17" s="1"/>
  <c r="D384" i="17" s="1"/>
  <c r="E385" i="17"/>
  <c r="C385" i="17" s="1"/>
  <c r="D385" i="17" s="1"/>
  <c r="E386" i="17"/>
  <c r="C386" i="17" s="1"/>
  <c r="D386" i="17" s="1"/>
  <c r="E387" i="17"/>
  <c r="C387" i="17" s="1"/>
  <c r="D387" i="17" s="1"/>
  <c r="E388" i="17"/>
  <c r="C388" i="17" s="1"/>
  <c r="D388" i="17" s="1"/>
  <c r="E389" i="17"/>
  <c r="C389" i="17" s="1"/>
  <c r="D389" i="17" s="1"/>
  <c r="E390" i="17"/>
  <c r="C390" i="17" s="1"/>
  <c r="D390" i="17" s="1"/>
  <c r="E391" i="17"/>
  <c r="C391" i="17" s="1"/>
  <c r="D391" i="17" s="1"/>
  <c r="E392" i="17"/>
  <c r="C392" i="17" s="1"/>
  <c r="D392" i="17" s="1"/>
  <c r="E393" i="17"/>
  <c r="C393" i="17" s="1"/>
  <c r="D393" i="17" s="1"/>
  <c r="E394" i="17"/>
  <c r="C394" i="17" s="1"/>
  <c r="D394" i="17" s="1"/>
  <c r="E395" i="17"/>
  <c r="C395" i="17" s="1"/>
  <c r="D395" i="17" s="1"/>
  <c r="E396" i="17"/>
  <c r="C396" i="17" s="1"/>
  <c r="D396" i="17" s="1"/>
  <c r="C397" i="17"/>
  <c r="D397" i="17" s="1"/>
  <c r="E398" i="17"/>
  <c r="C398" i="17" s="1"/>
  <c r="D398" i="17" s="1"/>
  <c r="E399" i="17"/>
  <c r="C399" i="17" s="1"/>
  <c r="D399" i="17" s="1"/>
  <c r="E400" i="17"/>
  <c r="C400" i="17" s="1"/>
  <c r="D400" i="17" s="1"/>
  <c r="E401" i="17"/>
  <c r="C401" i="17" s="1"/>
  <c r="D401" i="17" s="1"/>
  <c r="E402" i="17"/>
  <c r="C402" i="17" s="1"/>
  <c r="D402" i="17" s="1"/>
  <c r="E403" i="17"/>
  <c r="C403" i="17" s="1"/>
  <c r="D403" i="17" s="1"/>
  <c r="E404" i="17"/>
  <c r="C404" i="17" s="1"/>
  <c r="D404" i="17" s="1"/>
  <c r="E405" i="17"/>
  <c r="C405" i="17" s="1"/>
  <c r="D405" i="17" s="1"/>
  <c r="E406" i="17"/>
  <c r="C406" i="17" s="1"/>
  <c r="D406" i="17" s="1"/>
  <c r="E407" i="17"/>
  <c r="C407" i="17" s="1"/>
  <c r="D407" i="17" s="1"/>
  <c r="E408" i="17"/>
  <c r="C408" i="17" s="1"/>
  <c r="D408" i="17" s="1"/>
  <c r="C409" i="17"/>
  <c r="D409" i="17" s="1"/>
  <c r="E410" i="17"/>
  <c r="C410" i="17" s="1"/>
  <c r="D410" i="17" s="1"/>
  <c r="E411" i="17"/>
  <c r="C411" i="17" s="1"/>
  <c r="D411" i="17" s="1"/>
  <c r="E412" i="17"/>
  <c r="C412" i="17" s="1"/>
  <c r="D412" i="17" s="1"/>
  <c r="E413" i="17"/>
  <c r="C413" i="17" s="1"/>
  <c r="D413" i="17" s="1"/>
  <c r="E414" i="17"/>
  <c r="C414" i="17" s="1"/>
  <c r="D414" i="17" s="1"/>
  <c r="E415" i="17"/>
  <c r="C415" i="17" s="1"/>
  <c r="D415" i="17" s="1"/>
  <c r="E416" i="17"/>
  <c r="C416" i="17" s="1"/>
  <c r="D416" i="17" s="1"/>
  <c r="E417" i="17"/>
  <c r="C417" i="17" s="1"/>
  <c r="D417" i="17" s="1"/>
  <c r="E418" i="17"/>
  <c r="C418" i="17" s="1"/>
  <c r="D418" i="17" s="1"/>
  <c r="E419" i="17"/>
  <c r="C419" i="17" s="1"/>
  <c r="D419" i="17" s="1"/>
  <c r="C420" i="17"/>
  <c r="D420" i="17" s="1"/>
  <c r="E421" i="17"/>
  <c r="C421" i="17" s="1"/>
  <c r="D421" i="17" s="1"/>
  <c r="E422" i="17"/>
  <c r="C422" i="17" s="1"/>
  <c r="D422" i="17" s="1"/>
  <c r="E423" i="17"/>
  <c r="C423" i="17" s="1"/>
  <c r="D423" i="17" s="1"/>
  <c r="C424" i="17"/>
  <c r="D424" i="17" s="1"/>
  <c r="E425" i="17"/>
  <c r="C425" i="17" s="1"/>
  <c r="D425" i="17" s="1"/>
  <c r="E426" i="17"/>
  <c r="C426" i="17" s="1"/>
  <c r="D426" i="17" s="1"/>
  <c r="E427" i="17"/>
  <c r="C427" i="17" s="1"/>
  <c r="D427" i="17" s="1"/>
  <c r="E428" i="17"/>
  <c r="C428" i="17" s="1"/>
  <c r="D428" i="17" s="1"/>
  <c r="E429" i="17"/>
  <c r="C429" i="17" s="1"/>
  <c r="D429" i="17" s="1"/>
  <c r="E430" i="17"/>
  <c r="C430" i="17" s="1"/>
  <c r="D430" i="17" s="1"/>
  <c r="E431" i="17"/>
  <c r="C431" i="17" s="1"/>
  <c r="D431" i="17" s="1"/>
  <c r="E432" i="17"/>
  <c r="C432" i="17" s="1"/>
  <c r="D432" i="17" s="1"/>
  <c r="E433" i="17"/>
  <c r="C433" i="17" s="1"/>
  <c r="D433" i="17" s="1"/>
  <c r="E434" i="17"/>
  <c r="C434" i="17" s="1"/>
  <c r="D434" i="17" s="1"/>
  <c r="E435" i="17"/>
  <c r="C435" i="17" s="1"/>
  <c r="D435" i="17" s="1"/>
  <c r="E436" i="17"/>
  <c r="C436" i="17" s="1"/>
  <c r="D436" i="17" s="1"/>
  <c r="E437" i="17"/>
  <c r="C437" i="17" s="1"/>
  <c r="D437" i="17" s="1"/>
  <c r="E438" i="17"/>
  <c r="C438" i="17" s="1"/>
  <c r="D438" i="17" s="1"/>
  <c r="E439" i="17"/>
  <c r="C439" i="17" s="1"/>
  <c r="D439" i="17" s="1"/>
  <c r="E440" i="17"/>
  <c r="C440" i="17" s="1"/>
  <c r="D440" i="17" s="1"/>
  <c r="E441" i="17"/>
  <c r="C441" i="17" s="1"/>
  <c r="D441" i="17" s="1"/>
  <c r="E442" i="17"/>
  <c r="C442" i="17" s="1"/>
  <c r="D442" i="17" s="1"/>
  <c r="E443" i="17"/>
  <c r="C443" i="17" s="1"/>
  <c r="D443" i="17" s="1"/>
  <c r="E444" i="17"/>
  <c r="C444" i="17" s="1"/>
  <c r="D444" i="17" s="1"/>
  <c r="E445" i="17"/>
  <c r="C445" i="17" s="1"/>
  <c r="D445" i="17" s="1"/>
  <c r="E446" i="17"/>
  <c r="C446" i="17" s="1"/>
  <c r="D446" i="17" s="1"/>
  <c r="E447" i="17"/>
  <c r="C447" i="17" s="1"/>
  <c r="D447" i="17" s="1"/>
  <c r="E448" i="17"/>
  <c r="C448" i="17" s="1"/>
  <c r="D448" i="17" s="1"/>
  <c r="E449" i="17"/>
  <c r="C449" i="17" s="1"/>
  <c r="D449" i="17" s="1"/>
  <c r="E450" i="17"/>
  <c r="C450" i="17" s="1"/>
  <c r="D450" i="17" s="1"/>
  <c r="E451" i="17"/>
  <c r="C451" i="17" s="1"/>
  <c r="D451" i="17" s="1"/>
  <c r="E452" i="17"/>
  <c r="C452" i="17" s="1"/>
  <c r="D452" i="17" s="1"/>
  <c r="E453" i="17"/>
  <c r="C453" i="17" s="1"/>
  <c r="D453" i="17" s="1"/>
  <c r="E454" i="17"/>
  <c r="C454" i="17" s="1"/>
  <c r="D454" i="17" s="1"/>
  <c r="E455" i="17"/>
  <c r="C455" i="17" s="1"/>
  <c r="D455" i="17" s="1"/>
  <c r="E456" i="17"/>
  <c r="C456" i="17" s="1"/>
  <c r="D456" i="17" s="1"/>
  <c r="E457" i="17"/>
  <c r="C457" i="17" s="1"/>
  <c r="D457" i="17" s="1"/>
  <c r="E458" i="17"/>
  <c r="C458" i="17" s="1"/>
  <c r="D458" i="17" s="1"/>
  <c r="E459" i="17"/>
  <c r="C459" i="17" s="1"/>
  <c r="D459" i="17" s="1"/>
  <c r="E460" i="17"/>
  <c r="C460" i="17" s="1"/>
  <c r="D460" i="17" s="1"/>
  <c r="E461" i="17"/>
  <c r="C461" i="17" s="1"/>
  <c r="D461" i="17" s="1"/>
  <c r="E462" i="17"/>
  <c r="C462" i="17" s="1"/>
  <c r="D462" i="17" s="1"/>
  <c r="E463" i="17"/>
  <c r="C463" i="17" s="1"/>
  <c r="D463" i="17" s="1"/>
  <c r="E464" i="17"/>
  <c r="C464" i="17" s="1"/>
  <c r="D464" i="17" s="1"/>
  <c r="E465" i="17"/>
  <c r="C465" i="17" s="1"/>
  <c r="D465" i="17" s="1"/>
  <c r="E466" i="17"/>
  <c r="C466" i="17" s="1"/>
  <c r="D466" i="17" s="1"/>
  <c r="E467" i="17"/>
  <c r="C467" i="17" s="1"/>
  <c r="D467" i="17" s="1"/>
  <c r="E468" i="17"/>
  <c r="C468" i="17" s="1"/>
  <c r="D468" i="17" s="1"/>
  <c r="E469" i="17"/>
  <c r="C469" i="17" s="1"/>
  <c r="D469" i="17" s="1"/>
  <c r="E470" i="17"/>
  <c r="C470" i="17" s="1"/>
  <c r="D470" i="17" s="1"/>
  <c r="E471" i="17"/>
  <c r="C471" i="17" s="1"/>
  <c r="D471" i="17" s="1"/>
  <c r="E472" i="17"/>
  <c r="C472" i="17" s="1"/>
  <c r="D472" i="17" s="1"/>
  <c r="E473" i="17"/>
  <c r="C473" i="17" s="1"/>
  <c r="D473" i="17" s="1"/>
  <c r="E474" i="17"/>
  <c r="C474" i="17" s="1"/>
  <c r="D474" i="17" s="1"/>
  <c r="E475" i="17"/>
  <c r="C475" i="17" s="1"/>
  <c r="D475" i="17" s="1"/>
  <c r="E476" i="17"/>
  <c r="C476" i="17" s="1"/>
  <c r="D476" i="17" s="1"/>
  <c r="E477" i="17"/>
  <c r="C477" i="17" s="1"/>
  <c r="D477" i="17" s="1"/>
  <c r="E478" i="17"/>
  <c r="C478" i="17" s="1"/>
  <c r="D478" i="17" s="1"/>
  <c r="E479" i="17"/>
  <c r="C479" i="17" s="1"/>
  <c r="D479" i="17" s="1"/>
  <c r="E480" i="17"/>
  <c r="C480" i="17" s="1"/>
  <c r="D480" i="17" s="1"/>
  <c r="E481" i="17"/>
  <c r="C481" i="17" s="1"/>
  <c r="D481" i="17" s="1"/>
  <c r="E482" i="17"/>
  <c r="C482" i="17" s="1"/>
  <c r="D482" i="17" s="1"/>
  <c r="E483" i="17"/>
  <c r="C483" i="17" s="1"/>
  <c r="D483" i="17" s="1"/>
  <c r="E484" i="17"/>
  <c r="C484" i="17" s="1"/>
  <c r="D484" i="17" s="1"/>
  <c r="E485" i="17"/>
  <c r="C485" i="17" s="1"/>
  <c r="D485" i="17" s="1"/>
  <c r="E486" i="17"/>
  <c r="C486" i="17" s="1"/>
  <c r="D486" i="17" s="1"/>
  <c r="E487" i="17"/>
  <c r="C487" i="17" s="1"/>
  <c r="D487" i="17" s="1"/>
  <c r="E488" i="17"/>
  <c r="C488" i="17" s="1"/>
  <c r="D488" i="17" s="1"/>
  <c r="E489" i="17"/>
  <c r="C489" i="17" s="1"/>
  <c r="D489" i="17" s="1"/>
  <c r="E490" i="17"/>
  <c r="C490" i="17" s="1"/>
  <c r="D490" i="17" s="1"/>
  <c r="E491" i="17"/>
  <c r="C491" i="17" s="1"/>
  <c r="D491" i="17" s="1"/>
  <c r="E492" i="17"/>
  <c r="C492" i="17" s="1"/>
  <c r="D492" i="17" s="1"/>
  <c r="E493" i="17"/>
  <c r="C493" i="17" s="1"/>
  <c r="D493" i="17" s="1"/>
  <c r="E494" i="17"/>
  <c r="C494" i="17" s="1"/>
  <c r="D494" i="17" s="1"/>
  <c r="E495" i="17"/>
  <c r="C495" i="17" s="1"/>
  <c r="D495" i="17" s="1"/>
  <c r="E496" i="17"/>
  <c r="C496" i="17" s="1"/>
  <c r="D496" i="17" s="1"/>
  <c r="E497" i="17"/>
  <c r="C497" i="17" s="1"/>
  <c r="D497" i="17" s="1"/>
  <c r="E498" i="17"/>
  <c r="C498" i="17" s="1"/>
  <c r="D498" i="17" s="1"/>
  <c r="E499" i="17"/>
  <c r="C499" i="17" s="1"/>
  <c r="D499" i="17" s="1"/>
  <c r="E500" i="17"/>
  <c r="C500" i="17" s="1"/>
  <c r="D500" i="17" s="1"/>
  <c r="E501" i="17"/>
  <c r="C501" i="17" s="1"/>
  <c r="D501" i="17" s="1"/>
  <c r="E502" i="17"/>
  <c r="C502" i="17" s="1"/>
  <c r="D502" i="17" s="1"/>
  <c r="E503" i="17"/>
  <c r="C503" i="17" s="1"/>
  <c r="D503" i="17" s="1"/>
  <c r="E504" i="17"/>
  <c r="C504" i="17" s="1"/>
  <c r="D504" i="17" s="1"/>
  <c r="E505" i="17"/>
  <c r="C505" i="17" s="1"/>
  <c r="D505" i="17" s="1"/>
  <c r="E506" i="17"/>
  <c r="C506" i="17" s="1"/>
  <c r="D506" i="17" s="1"/>
  <c r="E507" i="17"/>
  <c r="C507" i="17" s="1"/>
  <c r="D507" i="17" s="1"/>
  <c r="E508" i="17"/>
  <c r="C508" i="17" s="1"/>
  <c r="D508" i="17" s="1"/>
  <c r="E509" i="17"/>
  <c r="C509" i="17" s="1"/>
  <c r="D509" i="17" s="1"/>
  <c r="E510" i="17"/>
  <c r="C510" i="17" s="1"/>
  <c r="D510" i="17" s="1"/>
  <c r="E511" i="17"/>
  <c r="C511" i="17" s="1"/>
  <c r="D511" i="17" s="1"/>
  <c r="E512" i="17"/>
  <c r="C512" i="17" s="1"/>
  <c r="D512" i="17" s="1"/>
  <c r="E513" i="17"/>
  <c r="C513" i="17" s="1"/>
  <c r="D513" i="17" s="1"/>
  <c r="E514" i="17"/>
  <c r="C514" i="17" s="1"/>
  <c r="D514" i="17" s="1"/>
  <c r="E515" i="17"/>
  <c r="C515" i="17" s="1"/>
  <c r="D515" i="17" s="1"/>
  <c r="E516" i="17"/>
  <c r="C516" i="17" s="1"/>
  <c r="D516" i="17" s="1"/>
  <c r="E517" i="17"/>
  <c r="C517" i="17" s="1"/>
  <c r="D517" i="17" s="1"/>
  <c r="E518" i="17"/>
  <c r="C518" i="17" s="1"/>
  <c r="D518" i="17" s="1"/>
  <c r="E519" i="17"/>
  <c r="C519" i="17" s="1"/>
  <c r="D519" i="17" s="1"/>
  <c r="E520" i="17"/>
  <c r="C520" i="17" s="1"/>
  <c r="D520" i="17" s="1"/>
  <c r="E521" i="17"/>
  <c r="C521" i="17" s="1"/>
  <c r="D521" i="17" s="1"/>
  <c r="E522" i="17"/>
  <c r="C522" i="17" s="1"/>
  <c r="D522" i="17" s="1"/>
  <c r="E523" i="17"/>
  <c r="C523" i="17" s="1"/>
  <c r="D523" i="17" s="1"/>
  <c r="E524" i="17"/>
  <c r="C524" i="17" s="1"/>
  <c r="D524" i="17" s="1"/>
  <c r="E525" i="17"/>
  <c r="C525" i="17" s="1"/>
  <c r="D525" i="17" s="1"/>
  <c r="E526" i="17"/>
  <c r="C526" i="17" s="1"/>
  <c r="D526" i="17" s="1"/>
  <c r="E527" i="17"/>
  <c r="C527" i="17" s="1"/>
  <c r="D527" i="17" s="1"/>
  <c r="E528" i="17"/>
  <c r="C528" i="17" s="1"/>
  <c r="D528" i="17" s="1"/>
  <c r="E529" i="17"/>
  <c r="C529" i="17" s="1"/>
  <c r="D529" i="17" s="1"/>
  <c r="E530" i="17"/>
  <c r="C530" i="17" s="1"/>
  <c r="D530" i="17" s="1"/>
  <c r="E531" i="17"/>
  <c r="C531" i="17" s="1"/>
  <c r="D531" i="17" s="1"/>
  <c r="E532" i="17"/>
  <c r="C532" i="17" s="1"/>
  <c r="D532" i="17" s="1"/>
  <c r="E533" i="17"/>
  <c r="C533" i="17" s="1"/>
  <c r="D533" i="17" s="1"/>
  <c r="E534" i="17"/>
  <c r="C534" i="17" s="1"/>
  <c r="D534" i="17" s="1"/>
  <c r="E535" i="17"/>
  <c r="C535" i="17" s="1"/>
  <c r="D535" i="17" s="1"/>
  <c r="E536" i="17"/>
  <c r="C536" i="17" s="1"/>
  <c r="D536" i="17" s="1"/>
  <c r="E537" i="17"/>
  <c r="C537" i="17" s="1"/>
  <c r="D537" i="17" s="1"/>
  <c r="E538" i="17"/>
  <c r="C538" i="17" s="1"/>
  <c r="D538" i="17" s="1"/>
  <c r="E539" i="17"/>
  <c r="C539" i="17" s="1"/>
  <c r="D539" i="17" s="1"/>
  <c r="E540" i="17"/>
  <c r="C540" i="17" s="1"/>
  <c r="D540" i="17" s="1"/>
  <c r="E541" i="17"/>
  <c r="C541" i="17" s="1"/>
  <c r="D541" i="17" s="1"/>
  <c r="E542" i="17"/>
  <c r="C542" i="17" s="1"/>
  <c r="D542" i="17" s="1"/>
  <c r="E543" i="17"/>
  <c r="C543" i="17" s="1"/>
  <c r="D543" i="17" s="1"/>
  <c r="E544" i="17"/>
  <c r="C544" i="17" s="1"/>
  <c r="D544" i="17" s="1"/>
  <c r="E545" i="17"/>
  <c r="C545" i="17" s="1"/>
  <c r="D545" i="17" s="1"/>
  <c r="E546" i="17"/>
  <c r="C546" i="17" s="1"/>
  <c r="D546" i="17" s="1"/>
  <c r="E547" i="17"/>
  <c r="C547" i="17" s="1"/>
  <c r="D547" i="17" s="1"/>
  <c r="E548" i="17"/>
  <c r="C548" i="17" s="1"/>
  <c r="D548" i="17" s="1"/>
  <c r="E549" i="17"/>
  <c r="C549" i="17" s="1"/>
  <c r="D549" i="17" s="1"/>
  <c r="E550" i="17"/>
  <c r="C550" i="17" s="1"/>
  <c r="D550" i="17" s="1"/>
  <c r="E551" i="17"/>
  <c r="C551" i="17" s="1"/>
  <c r="D551" i="17" s="1"/>
  <c r="E552" i="17"/>
  <c r="C552" i="17" s="1"/>
  <c r="D552" i="17" s="1"/>
  <c r="E553" i="17"/>
  <c r="C553" i="17" s="1"/>
  <c r="D553" i="17" s="1"/>
  <c r="E554" i="17"/>
  <c r="C554" i="17" s="1"/>
  <c r="D554" i="17" s="1"/>
  <c r="E555" i="17"/>
  <c r="C555" i="17" s="1"/>
  <c r="D555" i="17" s="1"/>
  <c r="E556" i="17"/>
  <c r="C556" i="17" s="1"/>
  <c r="D556" i="17" s="1"/>
  <c r="E557" i="17"/>
  <c r="C557" i="17" s="1"/>
  <c r="D557" i="17" s="1"/>
  <c r="E558" i="17"/>
  <c r="C558" i="17" s="1"/>
  <c r="D558" i="17" s="1"/>
  <c r="E559" i="17"/>
  <c r="C559" i="17" s="1"/>
  <c r="D559" i="17" s="1"/>
  <c r="E560" i="17"/>
  <c r="C560" i="17" s="1"/>
  <c r="D560" i="17" s="1"/>
  <c r="E561" i="17"/>
  <c r="C561" i="17" s="1"/>
  <c r="D561" i="17" s="1"/>
  <c r="E562" i="17"/>
  <c r="C562" i="17" s="1"/>
  <c r="D562" i="17" s="1"/>
  <c r="E563" i="17"/>
  <c r="C563" i="17" s="1"/>
  <c r="D563" i="17" s="1"/>
  <c r="E564" i="17"/>
  <c r="C564" i="17" s="1"/>
  <c r="D564" i="17" s="1"/>
  <c r="E565" i="17"/>
  <c r="C565" i="17" s="1"/>
  <c r="D565" i="17" s="1"/>
  <c r="E566" i="17"/>
  <c r="C566" i="17" s="1"/>
  <c r="D566" i="17" s="1"/>
  <c r="E567" i="17"/>
  <c r="C567" i="17" s="1"/>
  <c r="D567" i="17" s="1"/>
  <c r="E568" i="17"/>
  <c r="C568" i="17" s="1"/>
  <c r="D568" i="17" s="1"/>
  <c r="E569" i="17"/>
  <c r="C569" i="17" s="1"/>
  <c r="D569" i="17" s="1"/>
  <c r="E570" i="17"/>
  <c r="C570" i="17" s="1"/>
  <c r="D570" i="17" s="1"/>
  <c r="E571" i="17"/>
  <c r="C571" i="17" s="1"/>
  <c r="D571" i="17" s="1"/>
  <c r="E572" i="17"/>
  <c r="C572" i="17" s="1"/>
  <c r="D572" i="17" s="1"/>
  <c r="E573" i="17"/>
  <c r="C573" i="17" s="1"/>
  <c r="D573" i="17" s="1"/>
  <c r="E574" i="17"/>
  <c r="C574" i="17" s="1"/>
  <c r="D574" i="17" s="1"/>
  <c r="E575" i="17"/>
  <c r="C575" i="17" s="1"/>
  <c r="D575" i="17" s="1"/>
  <c r="E576" i="17"/>
  <c r="C576" i="17" s="1"/>
  <c r="D576" i="17" s="1"/>
  <c r="E577" i="17"/>
  <c r="C577" i="17" s="1"/>
  <c r="D577" i="17" s="1"/>
  <c r="E578" i="17"/>
  <c r="C578" i="17" s="1"/>
  <c r="D578" i="17" s="1"/>
  <c r="E579" i="17"/>
  <c r="C579" i="17" s="1"/>
  <c r="D579" i="17" s="1"/>
  <c r="E580" i="17"/>
  <c r="C580" i="17" s="1"/>
  <c r="D580" i="17" s="1"/>
  <c r="E581" i="17"/>
  <c r="C581" i="17" s="1"/>
  <c r="D581" i="17" s="1"/>
  <c r="E582" i="17"/>
  <c r="C582" i="17" s="1"/>
  <c r="D582" i="17" s="1"/>
  <c r="E583" i="17"/>
  <c r="C583" i="17" s="1"/>
  <c r="D583" i="17" s="1"/>
  <c r="E584" i="17"/>
  <c r="C584" i="17" s="1"/>
  <c r="D584" i="17" s="1"/>
  <c r="E585" i="17"/>
  <c r="C585" i="17" s="1"/>
  <c r="D585" i="17" s="1"/>
  <c r="E586" i="17"/>
  <c r="C586" i="17" s="1"/>
  <c r="D586" i="17" s="1"/>
  <c r="E587" i="17"/>
  <c r="C587" i="17" s="1"/>
  <c r="D587" i="17" s="1"/>
  <c r="E588" i="17"/>
  <c r="C588" i="17" s="1"/>
  <c r="D588" i="17" s="1"/>
  <c r="E589" i="17"/>
  <c r="C589" i="17" s="1"/>
  <c r="D589" i="17" s="1"/>
  <c r="E2" i="17"/>
  <c r="C2" i="17" s="1"/>
  <c r="D2" i="17" s="1"/>
  <c r="D5" i="7"/>
  <c r="E5" i="7" s="1"/>
  <c r="C109" i="17"/>
  <c r="D109" i="17" s="1"/>
  <c r="G100" i="17" l="1"/>
  <c r="H100" i="17" s="1"/>
  <c r="C100" i="17"/>
  <c r="D100" i="17" s="1"/>
  <c r="G589" i="17" l="1"/>
  <c r="H589" i="17" s="1"/>
  <c r="G588" i="17"/>
  <c r="H588" i="17" s="1"/>
  <c r="G587" i="17"/>
  <c r="H587" i="17" s="1"/>
  <c r="G586" i="17"/>
  <c r="H586" i="17" s="1"/>
  <c r="G585" i="17"/>
  <c r="H585" i="17" s="1"/>
  <c r="G584" i="17"/>
  <c r="H584" i="17" s="1"/>
  <c r="G583" i="17"/>
  <c r="H583" i="17" s="1"/>
  <c r="G582" i="17"/>
  <c r="H582" i="17" s="1"/>
  <c r="G581" i="17"/>
  <c r="H581" i="17" s="1"/>
  <c r="G580" i="17"/>
  <c r="H580" i="17" s="1"/>
  <c r="G579" i="17"/>
  <c r="H579" i="17" s="1"/>
  <c r="G578" i="17"/>
  <c r="H578" i="17" s="1"/>
  <c r="G577" i="17"/>
  <c r="H577" i="17" s="1"/>
  <c r="G576" i="17"/>
  <c r="H576" i="17" s="1"/>
  <c r="G575" i="17"/>
  <c r="H575" i="17" s="1"/>
  <c r="G574" i="17"/>
  <c r="H574" i="17" s="1"/>
  <c r="G573" i="17"/>
  <c r="H573" i="17" s="1"/>
  <c r="G572" i="17"/>
  <c r="H572" i="17" s="1"/>
  <c r="G571" i="17"/>
  <c r="H571" i="17" s="1"/>
  <c r="G570" i="17"/>
  <c r="H570" i="17" s="1"/>
  <c r="G569" i="17"/>
  <c r="H569" i="17" s="1"/>
  <c r="G568" i="17"/>
  <c r="H568" i="17" s="1"/>
  <c r="G567" i="17"/>
  <c r="H567" i="17" s="1"/>
  <c r="G566" i="17"/>
  <c r="H566" i="17" s="1"/>
  <c r="G565" i="17"/>
  <c r="H565" i="17" s="1"/>
  <c r="G564" i="17"/>
  <c r="H564" i="17" s="1"/>
  <c r="G563" i="17"/>
  <c r="H563" i="17" s="1"/>
  <c r="G562" i="17"/>
  <c r="H562" i="17" s="1"/>
  <c r="G561" i="17"/>
  <c r="H561" i="17" s="1"/>
  <c r="G560" i="17"/>
  <c r="H560" i="17" s="1"/>
  <c r="G559" i="17"/>
  <c r="H559" i="17" s="1"/>
  <c r="G558" i="17"/>
  <c r="H558" i="17" s="1"/>
  <c r="G557" i="17"/>
  <c r="H557" i="17" s="1"/>
  <c r="G556" i="17"/>
  <c r="H556" i="17" s="1"/>
  <c r="G555" i="17"/>
  <c r="H555" i="17" s="1"/>
  <c r="G554" i="17"/>
  <c r="H554" i="17" s="1"/>
  <c r="G553" i="17"/>
  <c r="H553" i="17" s="1"/>
  <c r="G552" i="17"/>
  <c r="H552" i="17" s="1"/>
  <c r="G551" i="17"/>
  <c r="H551" i="17" s="1"/>
  <c r="G550" i="17"/>
  <c r="H550" i="17" s="1"/>
  <c r="G549" i="17"/>
  <c r="H549" i="17" s="1"/>
  <c r="G548" i="17"/>
  <c r="H548" i="17" s="1"/>
  <c r="G547" i="17"/>
  <c r="H547" i="17" s="1"/>
  <c r="G546" i="17"/>
  <c r="H546" i="17" s="1"/>
  <c r="G545" i="17"/>
  <c r="H545" i="17" s="1"/>
  <c r="G544" i="17"/>
  <c r="H544" i="17" s="1"/>
  <c r="G543" i="17"/>
  <c r="H543" i="17" s="1"/>
  <c r="G542" i="17"/>
  <c r="H542" i="17" s="1"/>
  <c r="G541" i="17"/>
  <c r="H541" i="17" s="1"/>
  <c r="G540" i="17"/>
  <c r="H540" i="17" s="1"/>
  <c r="G539" i="17"/>
  <c r="H539" i="17" s="1"/>
  <c r="G538" i="17"/>
  <c r="H538" i="17" s="1"/>
  <c r="G537" i="17"/>
  <c r="H537" i="17" s="1"/>
  <c r="G536" i="17"/>
  <c r="H536" i="17" s="1"/>
  <c r="G535" i="17"/>
  <c r="H535" i="17" s="1"/>
  <c r="G534" i="17"/>
  <c r="H534" i="17" s="1"/>
  <c r="G533" i="17"/>
  <c r="H533" i="17" s="1"/>
  <c r="G532" i="17"/>
  <c r="H532" i="17" s="1"/>
  <c r="G531" i="17"/>
  <c r="H531" i="17" s="1"/>
  <c r="G530" i="17"/>
  <c r="H530" i="17" s="1"/>
  <c r="G529" i="17"/>
  <c r="H529" i="17" s="1"/>
  <c r="G528" i="17"/>
  <c r="H528" i="17" s="1"/>
  <c r="G527" i="17"/>
  <c r="H527" i="17" s="1"/>
  <c r="G526" i="17"/>
  <c r="H526" i="17" s="1"/>
  <c r="G525" i="17"/>
  <c r="H525" i="17" s="1"/>
  <c r="G524" i="17"/>
  <c r="H524" i="17" s="1"/>
  <c r="G523" i="17"/>
  <c r="H523" i="17" s="1"/>
  <c r="G522" i="17"/>
  <c r="H522" i="17" s="1"/>
  <c r="G521" i="17"/>
  <c r="H521" i="17" s="1"/>
  <c r="G520" i="17"/>
  <c r="H520" i="17" s="1"/>
  <c r="G519" i="17"/>
  <c r="H519" i="17" s="1"/>
  <c r="G518" i="17"/>
  <c r="H518" i="17" s="1"/>
  <c r="G517" i="17"/>
  <c r="H517" i="17" s="1"/>
  <c r="G516" i="17"/>
  <c r="H516" i="17" s="1"/>
  <c r="G515" i="17"/>
  <c r="H515" i="17" s="1"/>
  <c r="G514" i="17"/>
  <c r="H514" i="17" s="1"/>
  <c r="G513" i="17"/>
  <c r="H513" i="17" s="1"/>
  <c r="G512" i="17"/>
  <c r="H512" i="17" s="1"/>
  <c r="G511" i="17"/>
  <c r="H511" i="17" s="1"/>
  <c r="G510" i="17"/>
  <c r="H510" i="17" s="1"/>
  <c r="G509" i="17"/>
  <c r="H509" i="17" s="1"/>
  <c r="G508" i="17"/>
  <c r="H508" i="17" s="1"/>
  <c r="G507" i="17"/>
  <c r="H507" i="17" s="1"/>
  <c r="G506" i="17"/>
  <c r="H506" i="17" s="1"/>
  <c r="G505" i="17"/>
  <c r="H505" i="17" s="1"/>
  <c r="G504" i="17"/>
  <c r="H504" i="17" s="1"/>
  <c r="G503" i="17"/>
  <c r="H503" i="17" s="1"/>
  <c r="G502" i="17"/>
  <c r="H502" i="17" s="1"/>
  <c r="G501" i="17"/>
  <c r="H501" i="17" s="1"/>
  <c r="G500" i="17"/>
  <c r="H500" i="17" s="1"/>
  <c r="G499" i="17"/>
  <c r="H499" i="17" s="1"/>
  <c r="G498" i="17"/>
  <c r="H498" i="17" s="1"/>
  <c r="G497" i="17"/>
  <c r="H497" i="17" s="1"/>
  <c r="G496" i="17"/>
  <c r="H496" i="17" s="1"/>
  <c r="G495" i="17"/>
  <c r="H495" i="17" s="1"/>
  <c r="G494" i="17"/>
  <c r="H494" i="17" s="1"/>
  <c r="G493" i="17"/>
  <c r="H493" i="17" s="1"/>
  <c r="G492" i="17"/>
  <c r="H492" i="17" s="1"/>
  <c r="G491" i="17"/>
  <c r="H491" i="17" s="1"/>
  <c r="G490" i="17"/>
  <c r="H490" i="17" s="1"/>
  <c r="G489" i="17"/>
  <c r="H489" i="17" s="1"/>
  <c r="G488" i="17"/>
  <c r="H488" i="17" s="1"/>
  <c r="G487" i="17"/>
  <c r="H487" i="17" s="1"/>
  <c r="G486" i="17"/>
  <c r="H486" i="17" s="1"/>
  <c r="G485" i="17"/>
  <c r="H485" i="17" s="1"/>
  <c r="G484" i="17"/>
  <c r="H484" i="17" s="1"/>
  <c r="G483" i="17"/>
  <c r="H483" i="17" s="1"/>
  <c r="G482" i="17"/>
  <c r="H482" i="17" s="1"/>
  <c r="G481" i="17"/>
  <c r="H481" i="17" s="1"/>
  <c r="G480" i="17"/>
  <c r="H480" i="17" s="1"/>
  <c r="G479" i="17"/>
  <c r="H479" i="17" s="1"/>
  <c r="G478" i="17"/>
  <c r="H478" i="17" s="1"/>
  <c r="G477" i="17"/>
  <c r="H477" i="17" s="1"/>
  <c r="G476" i="17"/>
  <c r="H476" i="17" s="1"/>
  <c r="G475" i="17"/>
  <c r="H475" i="17" s="1"/>
  <c r="G474" i="17"/>
  <c r="H474" i="17" s="1"/>
  <c r="G473" i="17"/>
  <c r="H473" i="17" s="1"/>
  <c r="G472" i="17"/>
  <c r="H472" i="17" s="1"/>
  <c r="G471" i="17"/>
  <c r="H471" i="17" s="1"/>
  <c r="G470" i="17"/>
  <c r="H470" i="17" s="1"/>
  <c r="G469" i="17"/>
  <c r="H469" i="17" s="1"/>
  <c r="G468" i="17"/>
  <c r="H468" i="17" s="1"/>
  <c r="G467" i="17"/>
  <c r="H467" i="17" s="1"/>
  <c r="G466" i="17"/>
  <c r="H466" i="17" s="1"/>
  <c r="G465" i="17"/>
  <c r="H465" i="17" s="1"/>
  <c r="G464" i="17"/>
  <c r="H464" i="17" s="1"/>
  <c r="G463" i="17"/>
  <c r="H463" i="17" s="1"/>
  <c r="G462" i="17"/>
  <c r="H462" i="17" s="1"/>
  <c r="G461" i="17"/>
  <c r="H461" i="17" s="1"/>
  <c r="G460" i="17"/>
  <c r="H460" i="17" s="1"/>
  <c r="G459" i="17"/>
  <c r="H459" i="17" s="1"/>
  <c r="G458" i="17"/>
  <c r="H458" i="17" s="1"/>
  <c r="G457" i="17"/>
  <c r="H457" i="17" s="1"/>
  <c r="G456" i="17"/>
  <c r="H456" i="17" s="1"/>
  <c r="G455" i="17"/>
  <c r="H455" i="17" s="1"/>
  <c r="G454" i="17"/>
  <c r="H454" i="17" s="1"/>
  <c r="G453" i="17"/>
  <c r="H453" i="17" s="1"/>
  <c r="G452" i="17"/>
  <c r="H452" i="17" s="1"/>
  <c r="G451" i="17"/>
  <c r="H451" i="17" s="1"/>
  <c r="G450" i="17"/>
  <c r="H450" i="17" s="1"/>
  <c r="G449" i="17"/>
  <c r="H449" i="17" s="1"/>
  <c r="G448" i="17"/>
  <c r="H448" i="17" s="1"/>
  <c r="G447" i="17"/>
  <c r="H447" i="17" s="1"/>
  <c r="G446" i="17"/>
  <c r="H446" i="17" s="1"/>
  <c r="G445" i="17"/>
  <c r="H445" i="17" s="1"/>
  <c r="G444" i="17"/>
  <c r="H444" i="17" s="1"/>
  <c r="G443" i="17"/>
  <c r="H443" i="17" s="1"/>
  <c r="G442" i="17"/>
  <c r="H442" i="17" s="1"/>
  <c r="G441" i="17"/>
  <c r="H441" i="17" s="1"/>
  <c r="G440" i="17"/>
  <c r="H440" i="17" s="1"/>
  <c r="G439" i="17"/>
  <c r="H439" i="17" s="1"/>
  <c r="G438" i="17"/>
  <c r="H438" i="17" s="1"/>
  <c r="G437" i="17"/>
  <c r="H437" i="17" s="1"/>
  <c r="G436" i="17"/>
  <c r="H436" i="17" s="1"/>
  <c r="G435" i="17"/>
  <c r="H435" i="17" s="1"/>
  <c r="G434" i="17"/>
  <c r="H434" i="17" s="1"/>
  <c r="G433" i="17"/>
  <c r="H433" i="17" s="1"/>
  <c r="G432" i="17"/>
  <c r="H432" i="17" s="1"/>
  <c r="G431" i="17"/>
  <c r="H431" i="17" s="1"/>
  <c r="G430" i="17"/>
  <c r="H430" i="17" s="1"/>
  <c r="G429" i="17"/>
  <c r="H429" i="17" s="1"/>
  <c r="G428" i="17"/>
  <c r="H428" i="17" s="1"/>
  <c r="G427" i="17"/>
  <c r="H427" i="17" s="1"/>
  <c r="G426" i="17"/>
  <c r="H426" i="17" s="1"/>
  <c r="G425" i="17"/>
  <c r="H425" i="17" s="1"/>
  <c r="G424" i="17"/>
  <c r="H424" i="17" s="1"/>
  <c r="G423" i="17"/>
  <c r="H423" i="17" s="1"/>
  <c r="G422" i="17"/>
  <c r="H422" i="17" s="1"/>
  <c r="G421" i="17"/>
  <c r="H421" i="17" s="1"/>
  <c r="G420" i="17"/>
  <c r="H420" i="17" s="1"/>
  <c r="G419" i="17"/>
  <c r="H419" i="17" s="1"/>
  <c r="G418" i="17"/>
  <c r="H418" i="17" s="1"/>
  <c r="G417" i="17"/>
  <c r="H417" i="17" s="1"/>
  <c r="G416" i="17"/>
  <c r="H416" i="17" s="1"/>
  <c r="G415" i="17"/>
  <c r="H415" i="17" s="1"/>
  <c r="G414" i="17"/>
  <c r="H414" i="17" s="1"/>
  <c r="G413" i="17"/>
  <c r="H413" i="17" s="1"/>
  <c r="G412" i="17"/>
  <c r="H412" i="17" s="1"/>
  <c r="G411" i="17"/>
  <c r="H411" i="17" s="1"/>
  <c r="G410" i="17"/>
  <c r="H410" i="17" s="1"/>
  <c r="G409" i="17"/>
  <c r="H409" i="17" s="1"/>
  <c r="G408" i="17"/>
  <c r="H408" i="17" s="1"/>
  <c r="G407" i="17"/>
  <c r="H407" i="17" s="1"/>
  <c r="G406" i="17"/>
  <c r="H406" i="17" s="1"/>
  <c r="G405" i="17"/>
  <c r="H405" i="17" s="1"/>
  <c r="G404" i="17"/>
  <c r="H404" i="17" s="1"/>
  <c r="G403" i="17"/>
  <c r="H403" i="17" s="1"/>
  <c r="G402" i="17"/>
  <c r="H402" i="17" s="1"/>
  <c r="G401" i="17"/>
  <c r="H401" i="17" s="1"/>
  <c r="G400" i="17"/>
  <c r="H400" i="17" s="1"/>
  <c r="G399" i="17"/>
  <c r="H399" i="17" s="1"/>
  <c r="G398" i="17"/>
  <c r="H398" i="17" s="1"/>
  <c r="G397" i="17"/>
  <c r="H397" i="17" s="1"/>
  <c r="G396" i="17"/>
  <c r="H396" i="17" s="1"/>
  <c r="G395" i="17"/>
  <c r="H395" i="17" s="1"/>
  <c r="G394" i="17"/>
  <c r="H394" i="17" s="1"/>
  <c r="G393" i="17"/>
  <c r="H393" i="17" s="1"/>
  <c r="G392" i="17"/>
  <c r="H392" i="17" s="1"/>
  <c r="G391" i="17"/>
  <c r="H391" i="17" s="1"/>
  <c r="G390" i="17"/>
  <c r="H390" i="17" s="1"/>
  <c r="G389" i="17"/>
  <c r="H389" i="17" s="1"/>
  <c r="G388" i="17"/>
  <c r="H388" i="17" s="1"/>
  <c r="G387" i="17"/>
  <c r="H387" i="17" s="1"/>
  <c r="G386" i="17"/>
  <c r="H386" i="17" s="1"/>
  <c r="G385" i="17"/>
  <c r="H385" i="17" s="1"/>
  <c r="G384" i="17"/>
  <c r="H384" i="17" s="1"/>
  <c r="G383" i="17"/>
  <c r="H383" i="17" s="1"/>
  <c r="G382" i="17"/>
  <c r="H382" i="17" s="1"/>
  <c r="G381" i="17"/>
  <c r="H381" i="17" s="1"/>
  <c r="G380" i="17"/>
  <c r="H380" i="17" s="1"/>
  <c r="G379" i="17"/>
  <c r="H379" i="17" s="1"/>
  <c r="G378" i="17"/>
  <c r="H378" i="17" s="1"/>
  <c r="G377" i="17"/>
  <c r="H377" i="17" s="1"/>
  <c r="G376" i="17"/>
  <c r="H376" i="17" s="1"/>
  <c r="G375" i="17"/>
  <c r="H375" i="17" s="1"/>
  <c r="G374" i="17"/>
  <c r="H374" i="17" s="1"/>
  <c r="G373" i="17"/>
  <c r="H373" i="17" s="1"/>
  <c r="G372" i="17"/>
  <c r="H372" i="17" s="1"/>
  <c r="G371" i="17"/>
  <c r="H371" i="17" s="1"/>
  <c r="G370" i="17"/>
  <c r="H370" i="17" s="1"/>
  <c r="G369" i="17"/>
  <c r="H369" i="17" s="1"/>
  <c r="G368" i="17"/>
  <c r="H368" i="17" s="1"/>
  <c r="G367" i="17"/>
  <c r="H367" i="17" s="1"/>
  <c r="G366" i="17"/>
  <c r="H366" i="17" s="1"/>
  <c r="G365" i="17"/>
  <c r="H365" i="17" s="1"/>
  <c r="G364" i="17"/>
  <c r="H364" i="17" s="1"/>
  <c r="G363" i="17"/>
  <c r="H363" i="17" s="1"/>
  <c r="G362" i="17"/>
  <c r="H362" i="17" s="1"/>
  <c r="G361" i="17"/>
  <c r="H361" i="17" s="1"/>
  <c r="G360" i="17"/>
  <c r="H360" i="17" s="1"/>
  <c r="G359" i="17"/>
  <c r="H359" i="17" s="1"/>
  <c r="G358" i="17"/>
  <c r="H358" i="17" s="1"/>
  <c r="G357" i="17"/>
  <c r="H357" i="17" s="1"/>
  <c r="G356" i="17"/>
  <c r="H356" i="17" s="1"/>
  <c r="G355" i="17"/>
  <c r="H355" i="17" s="1"/>
  <c r="G354" i="17"/>
  <c r="H354" i="17" s="1"/>
  <c r="G353" i="17"/>
  <c r="H353" i="17" s="1"/>
  <c r="G352" i="17"/>
  <c r="H352" i="17" s="1"/>
  <c r="G351" i="17"/>
  <c r="H351" i="17" s="1"/>
  <c r="G350" i="17"/>
  <c r="H350" i="17" s="1"/>
  <c r="G349" i="17"/>
  <c r="H349" i="17" s="1"/>
  <c r="G348" i="17"/>
  <c r="H348" i="17" s="1"/>
  <c r="G347" i="17"/>
  <c r="H347" i="17" s="1"/>
  <c r="G346" i="17"/>
  <c r="H346" i="17" s="1"/>
  <c r="G345" i="17"/>
  <c r="H345" i="17" s="1"/>
  <c r="G344" i="17"/>
  <c r="H344" i="17" s="1"/>
  <c r="G343" i="17"/>
  <c r="H343" i="17" s="1"/>
  <c r="G342" i="17"/>
  <c r="H342" i="17" s="1"/>
  <c r="G341" i="17"/>
  <c r="H341" i="17" s="1"/>
  <c r="G340" i="17"/>
  <c r="H340" i="17" s="1"/>
  <c r="G339" i="17"/>
  <c r="H339" i="17" s="1"/>
  <c r="G338" i="17"/>
  <c r="H338" i="17" s="1"/>
  <c r="G337" i="17"/>
  <c r="H337" i="17" s="1"/>
  <c r="G336" i="17"/>
  <c r="H336" i="17" s="1"/>
  <c r="G335" i="17"/>
  <c r="H335" i="17" s="1"/>
  <c r="G334" i="17"/>
  <c r="H334" i="17" s="1"/>
  <c r="G333" i="17"/>
  <c r="H333" i="17" s="1"/>
  <c r="G332" i="17"/>
  <c r="H332" i="17" s="1"/>
  <c r="G331" i="17"/>
  <c r="H331" i="17" s="1"/>
  <c r="G330" i="17"/>
  <c r="H330" i="17" s="1"/>
  <c r="G329" i="17"/>
  <c r="H329" i="17" s="1"/>
  <c r="G328" i="17"/>
  <c r="H328" i="17" s="1"/>
  <c r="G327" i="17"/>
  <c r="H327" i="17" s="1"/>
  <c r="G326" i="17"/>
  <c r="H326" i="17" s="1"/>
  <c r="G325" i="17"/>
  <c r="H325" i="17" s="1"/>
  <c r="G324" i="17"/>
  <c r="H324" i="17" s="1"/>
  <c r="G323" i="17"/>
  <c r="H323" i="17" s="1"/>
  <c r="G322" i="17"/>
  <c r="H322" i="17" s="1"/>
  <c r="G321" i="17"/>
  <c r="H321" i="17" s="1"/>
  <c r="G320" i="17"/>
  <c r="H320" i="17" s="1"/>
  <c r="G319" i="17"/>
  <c r="H319" i="17" s="1"/>
  <c r="G318" i="17"/>
  <c r="H318" i="17" s="1"/>
  <c r="G317" i="17"/>
  <c r="H317" i="17" s="1"/>
  <c r="G316" i="17"/>
  <c r="H316" i="17" s="1"/>
  <c r="G315" i="17"/>
  <c r="H315" i="17" s="1"/>
  <c r="G314" i="17"/>
  <c r="H314" i="17" s="1"/>
  <c r="G313" i="17"/>
  <c r="H313" i="17" s="1"/>
  <c r="G312" i="17"/>
  <c r="H312" i="17" s="1"/>
  <c r="G311" i="17"/>
  <c r="H311" i="17" s="1"/>
  <c r="G310" i="17"/>
  <c r="H310" i="17" s="1"/>
  <c r="G309" i="17"/>
  <c r="H309" i="17" s="1"/>
  <c r="G308" i="17"/>
  <c r="H308" i="17" s="1"/>
  <c r="G307" i="17"/>
  <c r="H307" i="17" s="1"/>
  <c r="G306" i="17"/>
  <c r="H306" i="17" s="1"/>
  <c r="G305" i="17"/>
  <c r="H305" i="17" s="1"/>
  <c r="G304" i="17"/>
  <c r="H304" i="17" s="1"/>
  <c r="G303" i="17"/>
  <c r="H303" i="17" s="1"/>
  <c r="G302" i="17"/>
  <c r="H302" i="17" s="1"/>
  <c r="G301" i="17"/>
  <c r="H301" i="17" s="1"/>
  <c r="G300" i="17"/>
  <c r="H300" i="17" s="1"/>
  <c r="G299" i="17"/>
  <c r="H299" i="17" s="1"/>
  <c r="G298" i="17"/>
  <c r="H298" i="17" s="1"/>
  <c r="G297" i="17"/>
  <c r="H297" i="17" s="1"/>
  <c r="G296" i="17"/>
  <c r="H296" i="17" s="1"/>
  <c r="G295" i="17"/>
  <c r="H295" i="17" s="1"/>
  <c r="G294" i="17"/>
  <c r="H294" i="17" s="1"/>
  <c r="G293" i="17"/>
  <c r="H293" i="17" s="1"/>
  <c r="G292" i="17"/>
  <c r="H292" i="17" s="1"/>
  <c r="G291" i="17"/>
  <c r="H291" i="17" s="1"/>
  <c r="G290" i="17"/>
  <c r="H290" i="17" s="1"/>
  <c r="G289" i="17"/>
  <c r="H289" i="17" s="1"/>
  <c r="G288" i="17"/>
  <c r="H288" i="17" s="1"/>
  <c r="G287" i="17"/>
  <c r="H287" i="17" s="1"/>
  <c r="G286" i="17"/>
  <c r="H286" i="17" s="1"/>
  <c r="G285" i="17"/>
  <c r="H285" i="17" s="1"/>
  <c r="G284" i="17"/>
  <c r="H284" i="17" s="1"/>
  <c r="G283" i="17"/>
  <c r="H283" i="17" s="1"/>
  <c r="G282" i="17"/>
  <c r="H282" i="17" s="1"/>
  <c r="G281" i="17"/>
  <c r="H281" i="17" s="1"/>
  <c r="G280" i="17"/>
  <c r="H280" i="17" s="1"/>
  <c r="G279" i="17"/>
  <c r="H279" i="17" s="1"/>
  <c r="G278" i="17"/>
  <c r="H278" i="17" s="1"/>
  <c r="G277" i="17"/>
  <c r="H277" i="17" s="1"/>
  <c r="G276" i="17"/>
  <c r="H276" i="17" s="1"/>
  <c r="G275" i="17"/>
  <c r="H275" i="17" s="1"/>
  <c r="G274" i="17"/>
  <c r="H274" i="17" s="1"/>
  <c r="G273" i="17"/>
  <c r="H273" i="17" s="1"/>
  <c r="G272" i="17"/>
  <c r="H272" i="17" s="1"/>
  <c r="G271" i="17"/>
  <c r="H271" i="17" s="1"/>
  <c r="G270" i="17"/>
  <c r="H270" i="17" s="1"/>
  <c r="G269" i="17"/>
  <c r="H269" i="17" s="1"/>
  <c r="G268" i="17"/>
  <c r="H268" i="17" s="1"/>
  <c r="G267" i="17"/>
  <c r="H267" i="17" s="1"/>
  <c r="G266" i="17"/>
  <c r="H266" i="17" s="1"/>
  <c r="G265" i="17"/>
  <c r="H265" i="17" s="1"/>
  <c r="G264" i="17"/>
  <c r="H264" i="17" s="1"/>
  <c r="G263" i="17"/>
  <c r="H263" i="17" s="1"/>
  <c r="G262" i="17"/>
  <c r="H262" i="17" s="1"/>
  <c r="G261" i="17"/>
  <c r="H261" i="17" s="1"/>
  <c r="G260" i="17"/>
  <c r="H260" i="17" s="1"/>
  <c r="G259" i="17"/>
  <c r="H259" i="17" s="1"/>
  <c r="G258" i="17"/>
  <c r="H258" i="17" s="1"/>
  <c r="G257" i="17"/>
  <c r="H257" i="17" s="1"/>
  <c r="G256" i="17"/>
  <c r="H256" i="17" s="1"/>
  <c r="G255" i="17"/>
  <c r="H255" i="17" s="1"/>
  <c r="G254" i="17"/>
  <c r="H254" i="17" s="1"/>
  <c r="G253" i="17"/>
  <c r="H253" i="17" s="1"/>
  <c r="G252" i="17"/>
  <c r="H252" i="17" s="1"/>
  <c r="G251" i="17"/>
  <c r="H251" i="17" s="1"/>
  <c r="G250" i="17"/>
  <c r="H250" i="17" s="1"/>
  <c r="G249" i="17"/>
  <c r="H249" i="17" s="1"/>
  <c r="G248" i="17"/>
  <c r="H248" i="17" s="1"/>
  <c r="G247" i="17"/>
  <c r="H247" i="17" s="1"/>
  <c r="G246" i="17"/>
  <c r="H246" i="17" s="1"/>
  <c r="G245" i="17"/>
  <c r="H245" i="17" s="1"/>
  <c r="G244" i="17"/>
  <c r="H244" i="17" s="1"/>
  <c r="G243" i="17"/>
  <c r="H243" i="17" s="1"/>
  <c r="G242" i="17"/>
  <c r="H242" i="17" s="1"/>
  <c r="G241" i="17"/>
  <c r="H241" i="17" s="1"/>
  <c r="G240" i="17"/>
  <c r="H240" i="17" s="1"/>
  <c r="G239" i="17"/>
  <c r="H239" i="17" s="1"/>
  <c r="G238" i="17"/>
  <c r="H238" i="17" s="1"/>
  <c r="G237" i="17"/>
  <c r="H237" i="17" s="1"/>
  <c r="G236" i="17"/>
  <c r="H236" i="17" s="1"/>
  <c r="G235" i="17"/>
  <c r="H235" i="17" s="1"/>
  <c r="G234" i="17"/>
  <c r="H234" i="17" s="1"/>
  <c r="G233" i="17"/>
  <c r="H233" i="17" s="1"/>
  <c r="G232" i="17"/>
  <c r="H232" i="17" s="1"/>
  <c r="G231" i="17"/>
  <c r="H231" i="17" s="1"/>
  <c r="G230" i="17"/>
  <c r="H230" i="17" s="1"/>
  <c r="G229" i="17"/>
  <c r="H229" i="17" s="1"/>
  <c r="G228" i="17"/>
  <c r="H228" i="17" s="1"/>
  <c r="G227" i="17"/>
  <c r="H227" i="17" s="1"/>
  <c r="G226" i="17"/>
  <c r="H226" i="17" s="1"/>
  <c r="G225" i="17"/>
  <c r="H225" i="17" s="1"/>
  <c r="G224" i="17"/>
  <c r="H224" i="17" s="1"/>
  <c r="G223" i="17"/>
  <c r="H223" i="17" s="1"/>
  <c r="G222" i="17"/>
  <c r="H222" i="17" s="1"/>
  <c r="G221" i="17"/>
  <c r="H221" i="17" s="1"/>
  <c r="G220" i="17"/>
  <c r="H220" i="17" s="1"/>
  <c r="G219" i="17"/>
  <c r="H219" i="17" s="1"/>
  <c r="G218" i="17"/>
  <c r="H218" i="17" s="1"/>
  <c r="G217" i="17"/>
  <c r="H217" i="17" s="1"/>
  <c r="G216" i="17"/>
  <c r="H216" i="17" s="1"/>
  <c r="G215" i="17"/>
  <c r="H215" i="17" s="1"/>
  <c r="G214" i="17"/>
  <c r="H214" i="17" s="1"/>
  <c r="G213" i="17"/>
  <c r="H213" i="17" s="1"/>
  <c r="G209" i="17"/>
  <c r="H209" i="17" s="1"/>
  <c r="G208" i="17"/>
  <c r="H208" i="17" s="1"/>
  <c r="G207" i="17"/>
  <c r="H207" i="17" s="1"/>
  <c r="G206" i="17"/>
  <c r="H206" i="17" s="1"/>
  <c r="G205" i="17"/>
  <c r="H205" i="17" s="1"/>
  <c r="G204" i="17"/>
  <c r="H204" i="17" s="1"/>
  <c r="G203" i="17"/>
  <c r="H203" i="17" s="1"/>
  <c r="G202" i="17"/>
  <c r="H202" i="17" s="1"/>
  <c r="G201" i="17"/>
  <c r="H201" i="17" s="1"/>
  <c r="G200" i="17"/>
  <c r="H200" i="17" s="1"/>
  <c r="G199" i="17"/>
  <c r="H199" i="17" s="1"/>
  <c r="G198" i="17"/>
  <c r="H198" i="17" s="1"/>
  <c r="G197" i="17"/>
  <c r="H197" i="17" s="1"/>
  <c r="G196" i="17"/>
  <c r="H196" i="17" s="1"/>
  <c r="G195" i="17"/>
  <c r="H195" i="17" s="1"/>
  <c r="G194" i="17"/>
  <c r="H194" i="17" s="1"/>
  <c r="G193" i="17"/>
  <c r="H193" i="17" s="1"/>
  <c r="G192" i="17"/>
  <c r="H192" i="17" s="1"/>
  <c r="G191" i="17"/>
  <c r="H191" i="17" s="1"/>
  <c r="G190" i="17"/>
  <c r="H190" i="17" s="1"/>
  <c r="G189" i="17"/>
  <c r="H189" i="17" s="1"/>
  <c r="G188" i="17"/>
  <c r="H188" i="17" s="1"/>
  <c r="G187" i="17"/>
  <c r="H187" i="17" s="1"/>
  <c r="G186" i="17"/>
  <c r="H186" i="17" s="1"/>
  <c r="G185" i="17"/>
  <c r="H185" i="17" s="1"/>
  <c r="G184" i="17"/>
  <c r="H184" i="17" s="1"/>
  <c r="G183" i="17"/>
  <c r="H183" i="17" s="1"/>
  <c r="G182" i="17"/>
  <c r="H182" i="17" s="1"/>
  <c r="G181" i="17"/>
  <c r="H181" i="17" s="1"/>
  <c r="G180" i="17"/>
  <c r="H180" i="17" s="1"/>
  <c r="G179" i="17"/>
  <c r="H179" i="17" s="1"/>
  <c r="G178" i="17"/>
  <c r="H178" i="17" s="1"/>
  <c r="G177" i="17"/>
  <c r="H177" i="17" s="1"/>
  <c r="G176" i="17"/>
  <c r="H176" i="17" s="1"/>
  <c r="G175" i="17"/>
  <c r="H175" i="17" s="1"/>
  <c r="G174" i="17"/>
  <c r="H174" i="17" s="1"/>
  <c r="G173" i="17"/>
  <c r="H173" i="17" s="1"/>
  <c r="G172" i="17"/>
  <c r="H172" i="17" s="1"/>
  <c r="G171" i="17"/>
  <c r="H171" i="17" s="1"/>
  <c r="G170" i="17"/>
  <c r="H170" i="17" s="1"/>
  <c r="G169" i="17"/>
  <c r="H169" i="17" s="1"/>
  <c r="G168" i="17"/>
  <c r="H168" i="17" s="1"/>
  <c r="G167" i="17"/>
  <c r="H167" i="17" s="1"/>
  <c r="G166" i="17"/>
  <c r="H166" i="17" s="1"/>
  <c r="G165" i="17"/>
  <c r="H165" i="17" s="1"/>
  <c r="G164" i="17"/>
  <c r="H164" i="17" s="1"/>
  <c r="G163" i="17"/>
  <c r="H163" i="17" s="1"/>
  <c r="G162" i="17"/>
  <c r="H162" i="17" s="1"/>
  <c r="G161" i="17"/>
  <c r="H161" i="17" s="1"/>
  <c r="G160" i="17"/>
  <c r="H160" i="17" s="1"/>
  <c r="G159" i="17"/>
  <c r="H159" i="17" s="1"/>
  <c r="G158" i="17"/>
  <c r="H158" i="17" s="1"/>
  <c r="G157" i="17"/>
  <c r="H157" i="17" s="1"/>
  <c r="G156" i="17"/>
  <c r="H156" i="17" s="1"/>
  <c r="G155" i="17"/>
  <c r="H155" i="17" s="1"/>
  <c r="G154" i="17"/>
  <c r="H154" i="17" s="1"/>
  <c r="G153" i="17"/>
  <c r="H153" i="17" s="1"/>
  <c r="G152" i="17"/>
  <c r="H152" i="17" s="1"/>
  <c r="G151" i="17"/>
  <c r="H151" i="17" s="1"/>
  <c r="G150" i="17"/>
  <c r="H150" i="17" s="1"/>
  <c r="G149" i="17"/>
  <c r="H149" i="17" s="1"/>
  <c r="G148" i="17"/>
  <c r="H148" i="17" s="1"/>
  <c r="G147" i="17"/>
  <c r="H147" i="17" s="1"/>
  <c r="G146" i="17"/>
  <c r="H146" i="17" s="1"/>
  <c r="G145" i="17"/>
  <c r="H145" i="17" s="1"/>
  <c r="G144" i="17"/>
  <c r="H144" i="17" s="1"/>
  <c r="G143" i="17"/>
  <c r="H143" i="17" s="1"/>
  <c r="G142" i="17"/>
  <c r="H142" i="17" s="1"/>
  <c r="G141" i="17"/>
  <c r="H141" i="17" s="1"/>
  <c r="G140" i="17"/>
  <c r="H140" i="17" s="1"/>
  <c r="G139" i="17"/>
  <c r="H139" i="17" s="1"/>
  <c r="G138" i="17"/>
  <c r="H138" i="17" s="1"/>
  <c r="G137" i="17"/>
  <c r="H137" i="17" s="1"/>
  <c r="G136" i="17"/>
  <c r="H136" i="17" s="1"/>
  <c r="G135" i="17"/>
  <c r="H135" i="17" s="1"/>
  <c r="G134" i="17"/>
  <c r="H134" i="17" s="1"/>
  <c r="G133" i="17"/>
  <c r="H133" i="17" s="1"/>
  <c r="G132" i="17"/>
  <c r="H132" i="17" s="1"/>
  <c r="G131" i="17"/>
  <c r="H131" i="17" s="1"/>
  <c r="G130" i="17"/>
  <c r="H130" i="17" s="1"/>
  <c r="G129" i="17"/>
  <c r="H129" i="17" s="1"/>
  <c r="G128" i="17"/>
  <c r="H128" i="17" s="1"/>
  <c r="G127" i="17"/>
  <c r="H127" i="17" s="1"/>
  <c r="G126" i="17"/>
  <c r="H126" i="17" s="1"/>
  <c r="G125" i="17"/>
  <c r="H125" i="17" s="1"/>
  <c r="G124" i="17"/>
  <c r="H124" i="17" s="1"/>
  <c r="G123" i="17"/>
  <c r="H123" i="17" s="1"/>
  <c r="G122" i="17"/>
  <c r="H122" i="17" s="1"/>
  <c r="G121" i="17"/>
  <c r="H121" i="17" s="1"/>
  <c r="G120" i="17"/>
  <c r="H120" i="17" s="1"/>
  <c r="G119" i="17"/>
  <c r="H119" i="17" s="1"/>
  <c r="G118" i="17"/>
  <c r="H118" i="17" s="1"/>
  <c r="G117" i="17"/>
  <c r="H117" i="17" s="1"/>
  <c r="G116" i="17"/>
  <c r="H116" i="17" s="1"/>
  <c r="G115" i="17"/>
  <c r="H115" i="17" s="1"/>
  <c r="G114" i="17"/>
  <c r="H114" i="17" s="1"/>
  <c r="G113" i="17"/>
  <c r="H113" i="17" s="1"/>
  <c r="G112" i="17"/>
  <c r="H112" i="17" s="1"/>
  <c r="G111" i="17"/>
  <c r="H111" i="17" s="1"/>
  <c r="G110" i="17"/>
  <c r="H110" i="17" s="1"/>
  <c r="G109" i="17"/>
  <c r="H109" i="17" s="1"/>
  <c r="G108" i="17"/>
  <c r="H108" i="17" s="1"/>
  <c r="G107" i="17"/>
  <c r="H107" i="17" s="1"/>
  <c r="G106" i="17"/>
  <c r="H106" i="17" s="1"/>
  <c r="G105" i="17"/>
  <c r="H105" i="17" s="1"/>
  <c r="G104" i="17"/>
  <c r="H104" i="17" s="1"/>
  <c r="G103" i="17"/>
  <c r="H103" i="17" s="1"/>
  <c r="G102" i="17"/>
  <c r="H102" i="17" s="1"/>
  <c r="G101" i="17"/>
  <c r="H101" i="17" s="1"/>
  <c r="G99" i="17"/>
  <c r="H99" i="17" s="1"/>
  <c r="G98" i="17"/>
  <c r="H98" i="17" s="1"/>
  <c r="G97" i="17"/>
  <c r="H97" i="17" s="1"/>
  <c r="G96" i="17"/>
  <c r="H96" i="17" s="1"/>
  <c r="G95" i="17"/>
  <c r="H95" i="17" s="1"/>
  <c r="G94" i="17"/>
  <c r="H94" i="17" s="1"/>
  <c r="G93" i="17"/>
  <c r="H93" i="17" s="1"/>
  <c r="G92" i="17"/>
  <c r="H92" i="17" s="1"/>
  <c r="G91" i="17"/>
  <c r="H91" i="17" s="1"/>
  <c r="G90" i="17"/>
  <c r="H90" i="17" s="1"/>
  <c r="G89" i="17"/>
  <c r="H89" i="17" s="1"/>
  <c r="G88" i="17"/>
  <c r="H88" i="17" s="1"/>
  <c r="G87" i="17"/>
  <c r="H87" i="17" s="1"/>
  <c r="G86" i="17"/>
  <c r="H86" i="17" s="1"/>
  <c r="G85" i="17"/>
  <c r="H85" i="17" s="1"/>
  <c r="G84" i="17"/>
  <c r="H84" i="17" s="1"/>
  <c r="G83" i="17"/>
  <c r="H83" i="17" s="1"/>
  <c r="G82" i="17"/>
  <c r="H82" i="17" s="1"/>
  <c r="G81" i="17"/>
  <c r="H81" i="17" s="1"/>
  <c r="G80" i="17"/>
  <c r="H80" i="17" s="1"/>
  <c r="G79" i="17"/>
  <c r="H79" i="17" s="1"/>
  <c r="G78" i="17"/>
  <c r="H78" i="17" s="1"/>
  <c r="G77" i="17"/>
  <c r="H77" i="17" s="1"/>
  <c r="G76" i="17"/>
  <c r="H76" i="17" s="1"/>
  <c r="G75" i="17"/>
  <c r="H75" i="17" s="1"/>
  <c r="G74" i="17"/>
  <c r="H74" i="17" s="1"/>
  <c r="G73" i="17"/>
  <c r="H73" i="17" s="1"/>
  <c r="G72" i="17"/>
  <c r="H72" i="17" s="1"/>
  <c r="G71" i="17"/>
  <c r="H71" i="17" s="1"/>
  <c r="G70" i="17"/>
  <c r="H70" i="17" s="1"/>
  <c r="G69" i="17"/>
  <c r="H69" i="17" s="1"/>
  <c r="G68" i="17"/>
  <c r="H68" i="17" s="1"/>
  <c r="G67" i="17"/>
  <c r="H67" i="17" s="1"/>
  <c r="G66" i="17"/>
  <c r="H66" i="17" s="1"/>
  <c r="G65" i="17"/>
  <c r="H65" i="17" s="1"/>
  <c r="G64" i="17"/>
  <c r="H64" i="17" s="1"/>
  <c r="G63" i="17"/>
  <c r="H63" i="17" s="1"/>
  <c r="G62" i="17"/>
  <c r="H62" i="17" s="1"/>
  <c r="G61" i="17"/>
  <c r="H61" i="17" s="1"/>
  <c r="G60" i="17"/>
  <c r="H60" i="17" s="1"/>
  <c r="G59" i="17"/>
  <c r="H59" i="17" s="1"/>
  <c r="G58" i="17"/>
  <c r="H58" i="17" s="1"/>
  <c r="G57" i="17"/>
  <c r="H57" i="17" s="1"/>
  <c r="G56" i="17"/>
  <c r="H56" i="17" s="1"/>
  <c r="G55" i="17"/>
  <c r="H55" i="17" s="1"/>
  <c r="G54" i="17"/>
  <c r="H54" i="17" s="1"/>
  <c r="G53" i="17"/>
  <c r="H53" i="17" s="1"/>
  <c r="G52" i="17"/>
  <c r="H52" i="17" s="1"/>
  <c r="G51" i="17"/>
  <c r="H51" i="17" s="1"/>
  <c r="G50" i="17"/>
  <c r="H50" i="17" s="1"/>
  <c r="G49" i="17"/>
  <c r="H49" i="17" s="1"/>
  <c r="G48" i="17"/>
  <c r="H48" i="17" s="1"/>
  <c r="G47" i="17"/>
  <c r="H47" i="17" s="1"/>
  <c r="G46" i="17"/>
  <c r="H46" i="17" s="1"/>
  <c r="G45" i="17"/>
  <c r="H45" i="17" s="1"/>
  <c r="G44" i="17"/>
  <c r="H44" i="17" s="1"/>
  <c r="G43" i="17"/>
  <c r="H43" i="17" s="1"/>
  <c r="G42" i="17"/>
  <c r="H42" i="17" s="1"/>
  <c r="G41" i="17"/>
  <c r="H41" i="17" s="1"/>
  <c r="G40" i="17"/>
  <c r="H40" i="17" s="1"/>
  <c r="G39" i="17"/>
  <c r="H39" i="17" s="1"/>
  <c r="G38" i="17"/>
  <c r="H38" i="17" s="1"/>
  <c r="G37" i="17"/>
  <c r="H37" i="17" s="1"/>
  <c r="G36" i="17"/>
  <c r="H36" i="17" s="1"/>
  <c r="G35" i="17"/>
  <c r="H35" i="17" s="1"/>
  <c r="G34" i="17"/>
  <c r="H34" i="17" s="1"/>
  <c r="G33" i="17"/>
  <c r="H33" i="17" s="1"/>
  <c r="G32" i="17"/>
  <c r="H32" i="17" s="1"/>
  <c r="G31" i="17"/>
  <c r="H31" i="17" s="1"/>
  <c r="G30" i="17"/>
  <c r="H30" i="17" s="1"/>
  <c r="G29" i="17"/>
  <c r="H29" i="17" s="1"/>
  <c r="G28" i="17"/>
  <c r="H28" i="17" s="1"/>
  <c r="G27" i="17"/>
  <c r="H27" i="17" s="1"/>
  <c r="G26" i="17"/>
  <c r="H26" i="17" s="1"/>
  <c r="G25" i="17"/>
  <c r="H25" i="17" s="1"/>
  <c r="G24" i="17"/>
  <c r="H24" i="17" s="1"/>
  <c r="G23" i="17"/>
  <c r="H23" i="17" s="1"/>
  <c r="G22" i="17"/>
  <c r="H22" i="17" s="1"/>
  <c r="G21" i="17"/>
  <c r="H21" i="17" s="1"/>
  <c r="G20" i="17"/>
  <c r="H20" i="17" s="1"/>
  <c r="G19" i="17"/>
  <c r="H19" i="17" s="1"/>
  <c r="G18" i="17"/>
  <c r="H18" i="17" s="1"/>
  <c r="G17" i="17"/>
  <c r="H17" i="17" s="1"/>
  <c r="G16" i="17"/>
  <c r="H16" i="17" s="1"/>
  <c r="G15" i="17"/>
  <c r="H15" i="17" s="1"/>
  <c r="G14" i="17"/>
  <c r="H14" i="17" s="1"/>
  <c r="G13" i="17"/>
  <c r="H13" i="17" s="1"/>
  <c r="G12" i="17"/>
  <c r="H12" i="17" s="1"/>
  <c r="G11" i="17"/>
  <c r="H11" i="17" s="1"/>
  <c r="G10" i="17"/>
  <c r="H10" i="17" s="1"/>
  <c r="G9" i="17"/>
  <c r="H9" i="17" s="1"/>
  <c r="G8" i="17"/>
  <c r="H8" i="17" s="1"/>
  <c r="G7" i="17"/>
  <c r="H7" i="17" s="1"/>
  <c r="G6" i="17"/>
  <c r="H6" i="17" s="1"/>
  <c r="G5" i="17"/>
  <c r="H5" i="17" s="1"/>
  <c r="G4" i="17"/>
  <c r="H4" i="17" s="1"/>
  <c r="G3" i="17"/>
  <c r="H3" i="17" s="1"/>
  <c r="G2" i="17"/>
  <c r="H2" i="17" s="1"/>
  <c r="H14" i="9" l="1"/>
  <c r="D100" i="8" l="1"/>
  <c r="D101" i="8"/>
  <c r="D102" i="8"/>
  <c r="D3" i="15"/>
  <c r="E3" i="15" s="1"/>
  <c r="D4" i="15"/>
  <c r="E4" i="15" s="1"/>
  <c r="D5" i="15"/>
  <c r="E5" i="15" s="1"/>
  <c r="D6" i="15"/>
  <c r="E6" i="15" s="1"/>
  <c r="D7" i="15"/>
  <c r="E7" i="15" s="1"/>
  <c r="D8" i="15"/>
  <c r="E8" i="15" s="1"/>
  <c r="D9" i="15"/>
  <c r="E9" i="15" s="1"/>
  <c r="D10" i="15"/>
  <c r="E10" i="15" s="1"/>
  <c r="D11" i="15"/>
  <c r="E11" i="15" s="1"/>
  <c r="D12" i="15"/>
  <c r="E12" i="15" s="1"/>
  <c r="D13" i="15"/>
  <c r="E13" i="15" s="1"/>
  <c r="D14" i="15"/>
  <c r="E14" i="15" s="1"/>
  <c r="D15" i="15"/>
  <c r="E15" i="15" s="1"/>
  <c r="D16" i="15"/>
  <c r="E16" i="15" s="1"/>
  <c r="D17" i="15"/>
  <c r="E17" i="15" s="1"/>
  <c r="D18" i="15"/>
  <c r="E18" i="15" s="1"/>
  <c r="D19" i="15"/>
  <c r="E19" i="15" s="1"/>
  <c r="D20" i="15"/>
  <c r="E20" i="15" s="1"/>
  <c r="D21" i="15"/>
  <c r="E21" i="15" s="1"/>
  <c r="D22" i="15"/>
  <c r="E22" i="15" s="1"/>
  <c r="D23" i="15"/>
  <c r="E23" i="15" s="1"/>
  <c r="D24" i="15"/>
  <c r="E24" i="15" s="1"/>
  <c r="D25" i="15"/>
  <c r="E25" i="15" s="1"/>
  <c r="D26" i="15"/>
  <c r="E26" i="15" s="1"/>
  <c r="D27" i="15"/>
  <c r="E27" i="15" s="1"/>
  <c r="D28" i="15"/>
  <c r="E28" i="15" s="1"/>
  <c r="D29" i="15"/>
  <c r="E29" i="15" s="1"/>
  <c r="D30" i="15"/>
  <c r="E30" i="15" s="1"/>
  <c r="D31" i="15"/>
  <c r="E31" i="15" s="1"/>
  <c r="D32" i="15"/>
  <c r="E32" i="15" s="1"/>
  <c r="D33" i="15"/>
  <c r="E33" i="15" s="1"/>
  <c r="D34" i="15"/>
  <c r="E34" i="15" s="1"/>
  <c r="D35" i="15"/>
  <c r="E35" i="15" s="1"/>
  <c r="D36" i="15"/>
  <c r="E36" i="15" s="1"/>
  <c r="D37" i="15"/>
  <c r="E37" i="15" s="1"/>
  <c r="D38" i="15"/>
  <c r="E38" i="15" s="1"/>
  <c r="D39" i="15"/>
  <c r="E39" i="15" s="1"/>
  <c r="D40" i="15"/>
  <c r="E40" i="15" s="1"/>
  <c r="D41" i="15"/>
  <c r="E41" i="15" s="1"/>
  <c r="D42" i="15"/>
  <c r="E42" i="15" s="1"/>
  <c r="D43" i="15"/>
  <c r="E43" i="15" s="1"/>
  <c r="D44" i="15"/>
  <c r="E44" i="15" s="1"/>
  <c r="D45" i="15"/>
  <c r="E45" i="15" s="1"/>
  <c r="D46" i="15"/>
  <c r="E46" i="15" s="1"/>
  <c r="D47" i="15"/>
  <c r="E47" i="15" s="1"/>
  <c r="D48" i="15"/>
  <c r="E48" i="15" s="1"/>
  <c r="D49" i="15"/>
  <c r="E49" i="15" s="1"/>
  <c r="D50" i="15"/>
  <c r="E50" i="15" s="1"/>
  <c r="D51" i="15"/>
  <c r="E51" i="15" s="1"/>
  <c r="D52" i="15"/>
  <c r="E52" i="15" s="1"/>
  <c r="D53" i="15"/>
  <c r="E53" i="15" s="1"/>
  <c r="D54" i="15"/>
  <c r="E54" i="15" s="1"/>
  <c r="D55" i="15"/>
  <c r="E55" i="15" s="1"/>
  <c r="D56" i="15"/>
  <c r="E56" i="15" s="1"/>
  <c r="D57" i="15"/>
  <c r="E57" i="15" s="1"/>
  <c r="D58" i="15"/>
  <c r="E58" i="15" s="1"/>
  <c r="D59" i="15"/>
  <c r="E59" i="15" s="1"/>
  <c r="D60" i="15"/>
  <c r="E60" i="15" s="1"/>
  <c r="D61" i="15"/>
  <c r="E61" i="15" s="1"/>
  <c r="D62" i="15"/>
  <c r="E62" i="15" s="1"/>
  <c r="D63" i="15"/>
  <c r="E63" i="15" s="1"/>
  <c r="D64" i="15"/>
  <c r="E64" i="15" s="1"/>
  <c r="D65" i="15"/>
  <c r="E65" i="15" s="1"/>
  <c r="D66" i="15"/>
  <c r="E66" i="15" s="1"/>
  <c r="D67" i="15"/>
  <c r="E67" i="15" s="1"/>
  <c r="D68" i="15"/>
  <c r="E68" i="15" s="1"/>
  <c r="D69" i="15"/>
  <c r="E69" i="15" s="1"/>
  <c r="D70" i="15"/>
  <c r="E70" i="15" s="1"/>
  <c r="D71" i="15"/>
  <c r="E71" i="15" s="1"/>
  <c r="D72" i="15"/>
  <c r="E72" i="15" s="1"/>
  <c r="D73" i="15"/>
  <c r="E73" i="15" s="1"/>
  <c r="D74" i="15"/>
  <c r="E74" i="15" s="1"/>
  <c r="D75" i="15"/>
  <c r="E75" i="15" s="1"/>
  <c r="D76" i="15"/>
  <c r="E76" i="15" s="1"/>
  <c r="D77" i="15"/>
  <c r="E77" i="15" s="1"/>
  <c r="D78" i="15"/>
  <c r="E78" i="15" s="1"/>
  <c r="D79" i="15"/>
  <c r="E79" i="15" s="1"/>
  <c r="D80" i="15"/>
  <c r="E80" i="15" s="1"/>
  <c r="D81" i="15"/>
  <c r="E81" i="15" s="1"/>
  <c r="D82" i="15"/>
  <c r="E82" i="15" s="1"/>
  <c r="D83" i="15"/>
  <c r="E83" i="15" s="1"/>
  <c r="D84" i="15"/>
  <c r="E84" i="15" s="1"/>
  <c r="D85" i="15"/>
  <c r="E85" i="15" s="1"/>
  <c r="D86" i="15"/>
  <c r="E86" i="15" s="1"/>
  <c r="D87" i="15"/>
  <c r="E87" i="15" s="1"/>
  <c r="D88" i="15"/>
  <c r="E88" i="15" s="1"/>
  <c r="D89" i="15"/>
  <c r="E89" i="15" s="1"/>
  <c r="D90" i="15"/>
  <c r="E90" i="15" s="1"/>
  <c r="D91" i="15"/>
  <c r="E91" i="15" s="1"/>
  <c r="D92" i="15"/>
  <c r="E92" i="15" s="1"/>
  <c r="D93" i="15"/>
  <c r="E93" i="15" s="1"/>
  <c r="D94" i="15"/>
  <c r="E94" i="15" s="1"/>
  <c r="D95" i="15"/>
  <c r="E95" i="15" s="1"/>
  <c r="D96" i="15"/>
  <c r="E96" i="15" s="1"/>
  <c r="D97" i="15"/>
  <c r="E97" i="15" s="1"/>
  <c r="D98" i="15"/>
  <c r="E98" i="15" s="1"/>
  <c r="D99" i="15"/>
  <c r="E99" i="15" s="1"/>
  <c r="D100" i="15"/>
  <c r="E100" i="15" s="1"/>
  <c r="D101" i="15"/>
  <c r="E101" i="15" s="1"/>
  <c r="D102" i="15"/>
  <c r="E102" i="15" s="1"/>
  <c r="D103" i="15"/>
  <c r="E103" i="15" s="1"/>
  <c r="D104" i="15"/>
  <c r="E104" i="15" s="1"/>
  <c r="D105" i="15"/>
  <c r="E105" i="15" s="1"/>
  <c r="D106" i="15"/>
  <c r="E106" i="15" s="1"/>
  <c r="D107" i="15"/>
  <c r="E107" i="15" s="1"/>
  <c r="D108" i="15"/>
  <c r="E108" i="15" s="1"/>
  <c r="D109" i="15"/>
  <c r="E109" i="15" s="1"/>
  <c r="D110" i="15"/>
  <c r="E110" i="15" s="1"/>
  <c r="D111" i="15"/>
  <c r="E111" i="15" s="1"/>
  <c r="D112" i="15"/>
  <c r="E112" i="15" s="1"/>
  <c r="D113" i="15"/>
  <c r="E113" i="15" s="1"/>
  <c r="D114" i="15"/>
  <c r="E114" i="15" s="1"/>
  <c r="D115" i="15"/>
  <c r="E115" i="15" s="1"/>
  <c r="D116" i="15"/>
  <c r="E116" i="15" s="1"/>
  <c r="D117" i="15"/>
  <c r="E117" i="15" s="1"/>
  <c r="D118" i="15"/>
  <c r="E118" i="15" s="1"/>
  <c r="D119" i="15"/>
  <c r="E119" i="15" s="1"/>
  <c r="D120" i="15"/>
  <c r="E120" i="15" s="1"/>
  <c r="D121" i="15"/>
  <c r="E121" i="15" s="1"/>
  <c r="D122" i="15"/>
  <c r="E122" i="15" s="1"/>
  <c r="D123" i="15"/>
  <c r="E123" i="15" s="1"/>
  <c r="D124" i="15"/>
  <c r="E124" i="15" s="1"/>
  <c r="D125" i="15"/>
  <c r="E125" i="15" s="1"/>
  <c r="D126" i="15"/>
  <c r="E126" i="15" s="1"/>
  <c r="D127" i="15"/>
  <c r="E127" i="15" s="1"/>
  <c r="D128" i="15"/>
  <c r="E128" i="15" s="1"/>
  <c r="D129" i="15"/>
  <c r="E129" i="15" s="1"/>
  <c r="D130" i="15"/>
  <c r="E130" i="15" s="1"/>
  <c r="D131" i="15"/>
  <c r="E131" i="15" s="1"/>
  <c r="D132" i="15"/>
  <c r="E132" i="15" s="1"/>
  <c r="D133" i="15"/>
  <c r="E133" i="15" s="1"/>
  <c r="D134" i="15"/>
  <c r="E134" i="15" s="1"/>
  <c r="D135" i="15"/>
  <c r="E135" i="15" s="1"/>
  <c r="D136" i="15"/>
  <c r="E136" i="15" s="1"/>
  <c r="D137" i="15"/>
  <c r="E137" i="15" s="1"/>
  <c r="D138" i="15"/>
  <c r="E138" i="15" s="1"/>
  <c r="D139" i="15"/>
  <c r="E139" i="15" s="1"/>
  <c r="D140" i="15"/>
  <c r="E140" i="15" s="1"/>
  <c r="D141" i="15"/>
  <c r="E141" i="15" s="1"/>
  <c r="D142" i="15"/>
  <c r="E142" i="15" s="1"/>
  <c r="D143" i="15"/>
  <c r="E143" i="15" s="1"/>
  <c r="D144" i="15"/>
  <c r="E144" i="15" s="1"/>
  <c r="D145" i="15"/>
  <c r="E145" i="15" s="1"/>
  <c r="D146" i="15"/>
  <c r="E146" i="15" s="1"/>
  <c r="D147" i="15"/>
  <c r="E147" i="15" s="1"/>
  <c r="D148" i="15"/>
  <c r="E148" i="15" s="1"/>
  <c r="D149" i="15"/>
  <c r="E149" i="15" s="1"/>
  <c r="D150" i="15"/>
  <c r="E150" i="15" s="1"/>
  <c r="D151" i="15"/>
  <c r="E151" i="15" s="1"/>
  <c r="D152" i="15"/>
  <c r="E152" i="15" s="1"/>
  <c r="D153" i="15"/>
  <c r="E153" i="15" s="1"/>
  <c r="D154" i="15"/>
  <c r="E154" i="15" s="1"/>
  <c r="D155" i="15"/>
  <c r="E155" i="15" s="1"/>
  <c r="D156" i="15"/>
  <c r="E156" i="15" s="1"/>
  <c r="D157" i="15"/>
  <c r="E157" i="15" s="1"/>
  <c r="D158" i="15"/>
  <c r="E158" i="15" s="1"/>
  <c r="D159" i="15"/>
  <c r="E159" i="15" s="1"/>
  <c r="D160" i="15"/>
  <c r="E160" i="15" s="1"/>
  <c r="D161" i="15"/>
  <c r="E161" i="15" s="1"/>
  <c r="D162" i="15"/>
  <c r="E162" i="15" s="1"/>
  <c r="D163" i="15"/>
  <c r="E163" i="15" s="1"/>
  <c r="D164" i="15"/>
  <c r="E164" i="15" s="1"/>
  <c r="D165" i="15"/>
  <c r="E165" i="15" s="1"/>
  <c r="D166" i="15"/>
  <c r="E166" i="15" s="1"/>
  <c r="D167" i="15"/>
  <c r="E167" i="15" s="1"/>
  <c r="D168" i="15"/>
  <c r="E168" i="15" s="1"/>
  <c r="D169" i="15"/>
  <c r="E169" i="15" s="1"/>
  <c r="D170" i="15"/>
  <c r="E170" i="15" s="1"/>
  <c r="D171" i="15"/>
  <c r="E171" i="15" s="1"/>
  <c r="D172" i="15"/>
  <c r="E172" i="15" s="1"/>
  <c r="D173" i="15"/>
  <c r="E173" i="15" s="1"/>
  <c r="D174" i="15"/>
  <c r="E174" i="15" s="1"/>
  <c r="D175" i="15"/>
  <c r="E175" i="15" s="1"/>
  <c r="D176" i="15"/>
  <c r="E176" i="15" s="1"/>
  <c r="D177" i="15"/>
  <c r="E177" i="15" s="1"/>
  <c r="D178" i="15"/>
  <c r="E178" i="15" s="1"/>
  <c r="D179" i="15"/>
  <c r="E179" i="15" s="1"/>
  <c r="D180" i="15"/>
  <c r="E180" i="15" s="1"/>
  <c r="D181" i="15"/>
  <c r="E181" i="15" s="1"/>
  <c r="D182" i="15"/>
  <c r="E182" i="15" s="1"/>
  <c r="D183" i="15"/>
  <c r="E183" i="15" s="1"/>
  <c r="D184" i="15"/>
  <c r="E184" i="15" s="1"/>
  <c r="D185" i="15"/>
  <c r="E185" i="15" s="1"/>
  <c r="D186" i="15"/>
  <c r="E186" i="15" s="1"/>
  <c r="D187" i="15"/>
  <c r="E187" i="15" s="1"/>
  <c r="D188" i="15"/>
  <c r="E188" i="15" s="1"/>
  <c r="D189" i="15"/>
  <c r="E189" i="15" s="1"/>
  <c r="D190" i="15"/>
  <c r="E190" i="15" s="1"/>
  <c r="D191" i="15"/>
  <c r="E191" i="15" s="1"/>
  <c r="D192" i="15"/>
  <c r="E192" i="15" s="1"/>
  <c r="D193" i="15"/>
  <c r="E193" i="15" s="1"/>
  <c r="D194" i="15"/>
  <c r="E194" i="15" s="1"/>
  <c r="D195" i="15"/>
  <c r="E195" i="15" s="1"/>
  <c r="D196" i="15"/>
  <c r="E196" i="15" s="1"/>
  <c r="D197" i="15"/>
  <c r="E197" i="15" s="1"/>
  <c r="D198" i="15"/>
  <c r="E198" i="15" s="1"/>
  <c r="D199" i="15"/>
  <c r="E199" i="15" s="1"/>
  <c r="D200" i="15"/>
  <c r="E200" i="15" s="1"/>
  <c r="D201" i="15"/>
  <c r="E201" i="15" s="1"/>
  <c r="D202" i="15"/>
  <c r="E202" i="15" s="1"/>
  <c r="D203" i="15"/>
  <c r="E203" i="15" s="1"/>
  <c r="D204" i="15"/>
  <c r="E204" i="15" s="1"/>
  <c r="D205" i="15"/>
  <c r="E205" i="15" s="1"/>
  <c r="D206" i="15"/>
  <c r="E206" i="15" s="1"/>
  <c r="D207" i="15"/>
  <c r="E207" i="15" s="1"/>
  <c r="D208" i="15"/>
  <c r="E208" i="15" s="1"/>
  <c r="D209" i="15"/>
  <c r="E209" i="15" s="1"/>
  <c r="D210" i="15"/>
  <c r="E210" i="15" s="1"/>
  <c r="D211" i="15"/>
  <c r="E211" i="15" s="1"/>
  <c r="D212" i="15"/>
  <c r="E212" i="15" s="1"/>
  <c r="D213" i="15"/>
  <c r="E213" i="15" s="1"/>
  <c r="D214" i="15"/>
  <c r="E214" i="15" s="1"/>
  <c r="D215" i="15"/>
  <c r="E215" i="15" s="1"/>
  <c r="D216" i="15"/>
  <c r="E216" i="15" s="1"/>
  <c r="D217" i="15"/>
  <c r="E217" i="15" s="1"/>
  <c r="D218" i="15"/>
  <c r="E218" i="15" s="1"/>
  <c r="D219" i="15"/>
  <c r="E219" i="15" s="1"/>
  <c r="D220" i="15"/>
  <c r="E220" i="15" s="1"/>
  <c r="D221" i="15"/>
  <c r="E221" i="15" s="1"/>
  <c r="D222" i="15"/>
  <c r="E222" i="15" s="1"/>
  <c r="D223" i="15"/>
  <c r="E223" i="15" s="1"/>
  <c r="D224" i="15"/>
  <c r="E224" i="15" s="1"/>
  <c r="D225" i="15"/>
  <c r="E225" i="15" s="1"/>
  <c r="D226" i="15"/>
  <c r="E226" i="15" s="1"/>
  <c r="D227" i="15"/>
  <c r="E227" i="15" s="1"/>
  <c r="D228" i="15"/>
  <c r="E228" i="15" s="1"/>
  <c r="D229" i="15"/>
  <c r="E229" i="15" s="1"/>
  <c r="D230" i="15"/>
  <c r="E230" i="15" s="1"/>
  <c r="D231" i="15"/>
  <c r="E231" i="15" s="1"/>
  <c r="D232" i="15"/>
  <c r="E232" i="15" s="1"/>
  <c r="D233" i="15"/>
  <c r="E233" i="15" s="1"/>
  <c r="D234" i="15"/>
  <c r="E234" i="15" s="1"/>
  <c r="D235" i="15"/>
  <c r="E235" i="15" s="1"/>
  <c r="D236" i="15"/>
  <c r="E236" i="15" s="1"/>
  <c r="D237" i="15"/>
  <c r="E237" i="15" s="1"/>
  <c r="D238" i="15"/>
  <c r="E238" i="15" s="1"/>
  <c r="D239" i="15"/>
  <c r="E239" i="15" s="1"/>
  <c r="D240" i="15"/>
  <c r="E240" i="15" s="1"/>
  <c r="D241" i="15"/>
  <c r="E241" i="15" s="1"/>
  <c r="D242" i="15"/>
  <c r="E242" i="15" s="1"/>
  <c r="D243" i="15"/>
  <c r="E243" i="15" s="1"/>
  <c r="D244" i="15"/>
  <c r="E244" i="15" s="1"/>
  <c r="D245" i="15"/>
  <c r="E245" i="15" s="1"/>
  <c r="D246" i="15"/>
  <c r="E246" i="15" s="1"/>
  <c r="D247" i="15"/>
  <c r="E247" i="15" s="1"/>
  <c r="D248" i="15"/>
  <c r="E248" i="15" s="1"/>
  <c r="D249" i="15"/>
  <c r="E249" i="15" s="1"/>
  <c r="D250" i="15"/>
  <c r="E250" i="15" s="1"/>
  <c r="D251" i="15"/>
  <c r="E251" i="15" s="1"/>
  <c r="D252" i="15"/>
  <c r="E252" i="15" s="1"/>
  <c r="D253" i="15"/>
  <c r="E253" i="15" s="1"/>
  <c r="D254" i="15"/>
  <c r="E254" i="15" s="1"/>
  <c r="D255" i="15"/>
  <c r="E255" i="15" s="1"/>
  <c r="D256" i="15"/>
  <c r="E256" i="15" s="1"/>
  <c r="D257" i="15"/>
  <c r="E257" i="15" s="1"/>
  <c r="D258" i="15"/>
  <c r="E258" i="15" s="1"/>
  <c r="D259" i="15"/>
  <c r="E259" i="15" s="1"/>
  <c r="D260" i="15"/>
  <c r="E260" i="15" s="1"/>
  <c r="D261" i="15"/>
  <c r="E261" i="15" s="1"/>
  <c r="D262" i="15"/>
  <c r="E262" i="15" s="1"/>
  <c r="D263" i="15"/>
  <c r="E263" i="15" s="1"/>
  <c r="D264" i="15"/>
  <c r="E264" i="15" s="1"/>
  <c r="D265" i="15"/>
  <c r="E265" i="15" s="1"/>
  <c r="D266" i="15"/>
  <c r="E266" i="15" s="1"/>
  <c r="D267" i="15"/>
  <c r="E267" i="15" s="1"/>
  <c r="D268" i="15"/>
  <c r="E268" i="15" s="1"/>
  <c r="D269" i="15"/>
  <c r="E269" i="15" s="1"/>
  <c r="D270" i="15"/>
  <c r="E270" i="15" s="1"/>
  <c r="D271" i="15"/>
  <c r="E271" i="15" s="1"/>
  <c r="D272" i="15"/>
  <c r="E272" i="15" s="1"/>
  <c r="D273" i="15"/>
  <c r="E273" i="15" s="1"/>
  <c r="D274" i="15"/>
  <c r="E274" i="15" s="1"/>
  <c r="D275" i="15"/>
  <c r="E275" i="15" s="1"/>
  <c r="D276" i="15"/>
  <c r="E276" i="15" s="1"/>
  <c r="D277" i="15"/>
  <c r="E277" i="15" s="1"/>
  <c r="D278" i="15"/>
  <c r="E278" i="15" s="1"/>
  <c r="D279" i="15"/>
  <c r="E279" i="15" s="1"/>
  <c r="D280" i="15"/>
  <c r="E280" i="15" s="1"/>
  <c r="D281" i="15"/>
  <c r="E281" i="15" s="1"/>
  <c r="D282" i="15"/>
  <c r="E282" i="15" s="1"/>
  <c r="D283" i="15"/>
  <c r="E283" i="15" s="1"/>
  <c r="D284" i="15"/>
  <c r="E284" i="15" s="1"/>
  <c r="D285" i="15"/>
  <c r="E285" i="15" s="1"/>
  <c r="D286" i="15"/>
  <c r="E286" i="15" s="1"/>
  <c r="D287" i="15"/>
  <c r="E287" i="15" s="1"/>
  <c r="D288" i="15"/>
  <c r="E288" i="15" s="1"/>
  <c r="D289" i="15"/>
  <c r="E289" i="15" s="1"/>
  <c r="D290" i="15"/>
  <c r="E290" i="15" s="1"/>
  <c r="D291" i="15"/>
  <c r="E291" i="15" s="1"/>
  <c r="D292" i="15"/>
  <c r="E292" i="15" s="1"/>
  <c r="D293" i="15"/>
  <c r="E293" i="15" s="1"/>
  <c r="D294" i="15"/>
  <c r="E294" i="15" s="1"/>
  <c r="D295" i="15"/>
  <c r="E295" i="15" s="1"/>
  <c r="D296" i="15"/>
  <c r="E296" i="15" s="1"/>
  <c r="D297" i="15"/>
  <c r="E297" i="15" s="1"/>
  <c r="D298" i="15"/>
  <c r="E298" i="15" s="1"/>
  <c r="D299" i="15"/>
  <c r="E299" i="15" s="1"/>
  <c r="D300" i="15"/>
  <c r="E300" i="15" s="1"/>
  <c r="D301" i="15"/>
  <c r="E301" i="15" s="1"/>
  <c r="D302" i="15"/>
  <c r="E302" i="15" s="1"/>
  <c r="D303" i="15"/>
  <c r="E303" i="15" s="1"/>
  <c r="D304" i="15"/>
  <c r="E304" i="15" s="1"/>
  <c r="D305" i="15"/>
  <c r="E305" i="15" s="1"/>
  <c r="D306" i="15"/>
  <c r="E306" i="15" s="1"/>
  <c r="D307" i="15"/>
  <c r="E307" i="15" s="1"/>
  <c r="D308" i="15"/>
  <c r="E308" i="15" s="1"/>
  <c r="D309" i="15"/>
  <c r="E309" i="15" s="1"/>
  <c r="D310" i="15"/>
  <c r="E310" i="15" s="1"/>
  <c r="D311" i="15"/>
  <c r="E311" i="15" s="1"/>
  <c r="D312" i="15"/>
  <c r="E312" i="15" s="1"/>
  <c r="D313" i="15"/>
  <c r="E313" i="15" s="1"/>
  <c r="D314" i="15"/>
  <c r="E314" i="15" s="1"/>
  <c r="D315" i="15"/>
  <c r="E315" i="15" s="1"/>
  <c r="D316" i="15"/>
  <c r="E316" i="15" s="1"/>
  <c r="D317" i="15"/>
  <c r="E317" i="15" s="1"/>
  <c r="D318" i="15"/>
  <c r="E318" i="15" s="1"/>
  <c r="D319" i="15"/>
  <c r="E319" i="15" s="1"/>
  <c r="D320" i="15"/>
  <c r="E320" i="15" s="1"/>
  <c r="D321" i="15"/>
  <c r="E321" i="15" s="1"/>
  <c r="D322" i="15"/>
  <c r="E322" i="15" s="1"/>
  <c r="D323" i="15"/>
  <c r="E323" i="15" s="1"/>
  <c r="D324" i="15"/>
  <c r="E324" i="15" s="1"/>
  <c r="D325" i="15"/>
  <c r="E325" i="15" s="1"/>
  <c r="D326" i="15"/>
  <c r="E326" i="15" s="1"/>
  <c r="D327" i="15"/>
  <c r="E327" i="15" s="1"/>
  <c r="D328" i="15"/>
  <c r="E328" i="15" s="1"/>
  <c r="D329" i="15"/>
  <c r="E329" i="15" s="1"/>
  <c r="D330" i="15"/>
  <c r="E330" i="15" s="1"/>
  <c r="D331" i="15"/>
  <c r="E331" i="15" s="1"/>
  <c r="D332" i="15"/>
  <c r="E332" i="15" s="1"/>
  <c r="D333" i="15"/>
  <c r="E333" i="15" s="1"/>
  <c r="D334" i="15"/>
  <c r="E334" i="15" s="1"/>
  <c r="D335" i="15"/>
  <c r="E335" i="15" s="1"/>
  <c r="D336" i="15"/>
  <c r="E336" i="15" s="1"/>
  <c r="D337" i="15"/>
  <c r="E337" i="15" s="1"/>
  <c r="D338" i="15"/>
  <c r="E338" i="15" s="1"/>
  <c r="D339" i="15"/>
  <c r="E339" i="15" s="1"/>
  <c r="D340" i="15"/>
  <c r="E340" i="15" s="1"/>
  <c r="D341" i="15"/>
  <c r="E341" i="15" s="1"/>
  <c r="D342" i="15"/>
  <c r="E342" i="15" s="1"/>
  <c r="D343" i="15"/>
  <c r="E343" i="15" s="1"/>
  <c r="D344" i="15"/>
  <c r="E344" i="15" s="1"/>
  <c r="D345" i="15"/>
  <c r="E345" i="15" s="1"/>
  <c r="D346" i="15"/>
  <c r="E346" i="15" s="1"/>
  <c r="D347" i="15"/>
  <c r="E347" i="15" s="1"/>
  <c r="D348" i="15"/>
  <c r="E348" i="15" s="1"/>
  <c r="D349" i="15"/>
  <c r="E349" i="15" s="1"/>
  <c r="D350" i="15"/>
  <c r="E350" i="15" s="1"/>
  <c r="D351" i="15"/>
  <c r="E351" i="15" s="1"/>
  <c r="D352" i="15"/>
  <c r="E352" i="15" s="1"/>
  <c r="D353" i="15"/>
  <c r="E353" i="15" s="1"/>
  <c r="D354" i="15"/>
  <c r="E354" i="15" s="1"/>
  <c r="D355" i="15"/>
  <c r="E355" i="15" s="1"/>
  <c r="D356" i="15"/>
  <c r="E356" i="15" s="1"/>
  <c r="D357" i="15"/>
  <c r="E357" i="15" s="1"/>
  <c r="D358" i="15"/>
  <c r="E358" i="15" s="1"/>
  <c r="D359" i="15"/>
  <c r="E359" i="15" s="1"/>
  <c r="D360" i="15"/>
  <c r="E360" i="15" s="1"/>
  <c r="D361" i="15"/>
  <c r="E361" i="15" s="1"/>
  <c r="D362" i="15"/>
  <c r="E362" i="15" s="1"/>
  <c r="D363" i="15"/>
  <c r="E363" i="15" s="1"/>
  <c r="D364" i="15"/>
  <c r="E364" i="15" s="1"/>
  <c r="D365" i="15"/>
  <c r="E365" i="15" s="1"/>
  <c r="D366" i="15"/>
  <c r="E366" i="15" s="1"/>
  <c r="D367" i="15"/>
  <c r="E367" i="15" s="1"/>
  <c r="D368" i="15"/>
  <c r="E368" i="15" s="1"/>
  <c r="D369" i="15"/>
  <c r="E369" i="15" s="1"/>
  <c r="D370" i="15"/>
  <c r="E370" i="15" s="1"/>
  <c r="D371" i="15"/>
  <c r="E371" i="15" s="1"/>
  <c r="D372" i="15"/>
  <c r="E372" i="15" s="1"/>
  <c r="D373" i="15"/>
  <c r="E373" i="15" s="1"/>
  <c r="D374" i="15"/>
  <c r="E374" i="15" s="1"/>
  <c r="D375" i="15"/>
  <c r="E375" i="15" s="1"/>
  <c r="D376" i="15"/>
  <c r="E376" i="15" s="1"/>
  <c r="D377" i="15"/>
  <c r="E377" i="15" s="1"/>
  <c r="D378" i="15"/>
  <c r="E378" i="15" s="1"/>
  <c r="D379" i="15"/>
  <c r="E379" i="15" s="1"/>
  <c r="D380" i="15"/>
  <c r="E380" i="15" s="1"/>
  <c r="D381" i="15"/>
  <c r="E381" i="15" s="1"/>
  <c r="D382" i="15"/>
  <c r="E382" i="15" s="1"/>
  <c r="D383" i="15"/>
  <c r="E383" i="15" s="1"/>
  <c r="D384" i="15"/>
  <c r="E384" i="15" s="1"/>
  <c r="D385" i="15"/>
  <c r="E385" i="15" s="1"/>
  <c r="D386" i="15"/>
  <c r="E386" i="15" s="1"/>
  <c r="D387" i="15"/>
  <c r="E387" i="15" s="1"/>
  <c r="D388" i="15"/>
  <c r="E388" i="15" s="1"/>
  <c r="D389" i="15"/>
  <c r="E389" i="15" s="1"/>
  <c r="D390" i="15"/>
  <c r="E390" i="15" s="1"/>
  <c r="D391" i="15"/>
  <c r="E391" i="15" s="1"/>
  <c r="D392" i="15"/>
  <c r="E392" i="15" s="1"/>
  <c r="D393" i="15"/>
  <c r="E393" i="15" s="1"/>
  <c r="D394" i="15"/>
  <c r="E394" i="15" s="1"/>
  <c r="D395" i="15"/>
  <c r="E395" i="15" s="1"/>
  <c r="D396" i="15"/>
  <c r="E396" i="15" s="1"/>
  <c r="D397" i="15"/>
  <c r="E397" i="15" s="1"/>
  <c r="D398" i="15"/>
  <c r="E398" i="15" s="1"/>
  <c r="D399" i="15"/>
  <c r="E399" i="15" s="1"/>
  <c r="D400" i="15"/>
  <c r="E400" i="15" s="1"/>
  <c r="D401" i="15"/>
  <c r="E401" i="15" s="1"/>
  <c r="D402" i="15"/>
  <c r="E402" i="15" s="1"/>
  <c r="D403" i="15"/>
  <c r="E403" i="15" s="1"/>
  <c r="D404" i="15"/>
  <c r="E404" i="15" s="1"/>
  <c r="D405" i="15"/>
  <c r="E405" i="15" s="1"/>
  <c r="D406" i="15"/>
  <c r="E406" i="15" s="1"/>
  <c r="D407" i="15"/>
  <c r="E407" i="15" s="1"/>
  <c r="D408" i="15"/>
  <c r="E408" i="15" s="1"/>
  <c r="D409" i="15"/>
  <c r="E409" i="15" s="1"/>
  <c r="D410" i="15"/>
  <c r="E410" i="15" s="1"/>
  <c r="D411" i="15"/>
  <c r="E411" i="15" s="1"/>
  <c r="D412" i="15"/>
  <c r="E412" i="15" s="1"/>
  <c r="D413" i="15"/>
  <c r="E413" i="15" s="1"/>
  <c r="D414" i="15"/>
  <c r="E414" i="15" s="1"/>
  <c r="D415" i="15"/>
  <c r="E415" i="15" s="1"/>
  <c r="D416" i="15"/>
  <c r="E416" i="15" s="1"/>
  <c r="D417" i="15"/>
  <c r="E417" i="15" s="1"/>
  <c r="D418" i="15"/>
  <c r="E418" i="15" s="1"/>
  <c r="D419" i="15"/>
  <c r="E419" i="15" s="1"/>
  <c r="D420" i="15"/>
  <c r="E420" i="15" s="1"/>
  <c r="D421" i="15"/>
  <c r="E421" i="15" s="1"/>
  <c r="D422" i="15"/>
  <c r="E422" i="15" s="1"/>
  <c r="D423" i="15"/>
  <c r="E423" i="15" s="1"/>
  <c r="D424" i="15"/>
  <c r="E424" i="15" s="1"/>
  <c r="D425" i="15"/>
  <c r="E425" i="15" s="1"/>
  <c r="D426" i="15"/>
  <c r="E426" i="15" s="1"/>
  <c r="D427" i="15"/>
  <c r="E427" i="15" s="1"/>
  <c r="D428" i="15"/>
  <c r="E428" i="15" s="1"/>
  <c r="D429" i="15"/>
  <c r="E429" i="15" s="1"/>
  <c r="D430" i="15"/>
  <c r="E430" i="15" s="1"/>
  <c r="D431" i="15"/>
  <c r="E431" i="15" s="1"/>
  <c r="D432" i="15"/>
  <c r="E432" i="15" s="1"/>
  <c r="D433" i="15"/>
  <c r="E433" i="15" s="1"/>
  <c r="D434" i="15"/>
  <c r="E434" i="15" s="1"/>
  <c r="D435" i="15"/>
  <c r="E435" i="15" s="1"/>
  <c r="D436" i="15"/>
  <c r="E436" i="15" s="1"/>
  <c r="D437" i="15"/>
  <c r="E437" i="15" s="1"/>
  <c r="D438" i="15"/>
  <c r="E438" i="15" s="1"/>
  <c r="D439" i="15"/>
  <c r="E439" i="15" s="1"/>
  <c r="D440" i="15"/>
  <c r="E440" i="15" s="1"/>
  <c r="D441" i="15"/>
  <c r="E441" i="15" s="1"/>
  <c r="D442" i="15"/>
  <c r="E442" i="15" s="1"/>
  <c r="D443" i="15"/>
  <c r="E443" i="15" s="1"/>
  <c r="D444" i="15"/>
  <c r="E444" i="15" s="1"/>
  <c r="D445" i="15"/>
  <c r="E445" i="15" s="1"/>
  <c r="D446" i="15"/>
  <c r="E446" i="15" s="1"/>
  <c r="D447" i="15"/>
  <c r="E447" i="15" s="1"/>
  <c r="D448" i="15"/>
  <c r="E448" i="15" s="1"/>
  <c r="D449" i="15"/>
  <c r="E449" i="15" s="1"/>
  <c r="D450" i="15"/>
  <c r="E450" i="15" s="1"/>
  <c r="D451" i="15"/>
  <c r="E451" i="15" s="1"/>
  <c r="D452" i="15"/>
  <c r="E452" i="15" s="1"/>
  <c r="D453" i="15"/>
  <c r="E453" i="15" s="1"/>
  <c r="D454" i="15"/>
  <c r="E454" i="15" s="1"/>
  <c r="D455" i="15"/>
  <c r="E455" i="15" s="1"/>
  <c r="D456" i="15"/>
  <c r="E456" i="15" s="1"/>
  <c r="D457" i="15"/>
  <c r="E457" i="15" s="1"/>
  <c r="D458" i="15"/>
  <c r="E458" i="15" s="1"/>
  <c r="D459" i="15"/>
  <c r="E459" i="15" s="1"/>
  <c r="D460" i="15"/>
  <c r="E460" i="15" s="1"/>
  <c r="D461" i="15"/>
  <c r="E461" i="15" s="1"/>
  <c r="D462" i="15"/>
  <c r="E462" i="15" s="1"/>
  <c r="D463" i="15"/>
  <c r="E463" i="15" s="1"/>
  <c r="D464" i="15"/>
  <c r="E464" i="15" s="1"/>
  <c r="D465" i="15"/>
  <c r="E465" i="15" s="1"/>
  <c r="D466" i="15"/>
  <c r="E466" i="15" s="1"/>
  <c r="D467" i="15"/>
  <c r="E467" i="15" s="1"/>
  <c r="D468" i="15"/>
  <c r="E468" i="15" s="1"/>
  <c r="D469" i="15"/>
  <c r="E469" i="15" s="1"/>
  <c r="D470" i="15"/>
  <c r="E470" i="15" s="1"/>
  <c r="D471" i="15"/>
  <c r="E471" i="15" s="1"/>
  <c r="D472" i="15"/>
  <c r="E472" i="15" s="1"/>
  <c r="D473" i="15"/>
  <c r="E473" i="15" s="1"/>
  <c r="D474" i="15"/>
  <c r="E474" i="15" s="1"/>
  <c r="D475" i="15"/>
  <c r="E475" i="15" s="1"/>
  <c r="D476" i="15"/>
  <c r="E476" i="15" s="1"/>
  <c r="D477" i="15"/>
  <c r="E477" i="15" s="1"/>
  <c r="D478" i="15"/>
  <c r="E478" i="15" s="1"/>
  <c r="D479" i="15"/>
  <c r="E479" i="15" s="1"/>
  <c r="D480" i="15"/>
  <c r="E480" i="15" s="1"/>
  <c r="D481" i="15"/>
  <c r="E481" i="15" s="1"/>
  <c r="D482" i="15"/>
  <c r="E482" i="15" s="1"/>
  <c r="D483" i="15"/>
  <c r="E483" i="15" s="1"/>
  <c r="D484" i="15"/>
  <c r="E484" i="15" s="1"/>
  <c r="D485" i="15"/>
  <c r="E485" i="15" s="1"/>
  <c r="D486" i="15"/>
  <c r="E486" i="15" s="1"/>
  <c r="D487" i="15"/>
  <c r="E487" i="15" s="1"/>
  <c r="D488" i="15"/>
  <c r="E488" i="15" s="1"/>
  <c r="D489" i="15"/>
  <c r="E489" i="15" s="1"/>
  <c r="D490" i="15"/>
  <c r="E490" i="15" s="1"/>
  <c r="D491" i="15"/>
  <c r="E491" i="15" s="1"/>
  <c r="D492" i="15"/>
  <c r="E492" i="15" s="1"/>
  <c r="D493" i="15"/>
  <c r="E493" i="15" s="1"/>
  <c r="D494" i="15"/>
  <c r="E494" i="15" s="1"/>
  <c r="D495" i="15"/>
  <c r="E495" i="15" s="1"/>
  <c r="D496" i="15"/>
  <c r="E496" i="15" s="1"/>
  <c r="D497" i="15"/>
  <c r="E497" i="15" s="1"/>
  <c r="D498" i="15"/>
  <c r="E498" i="15" s="1"/>
  <c r="D499" i="15"/>
  <c r="E499" i="15" s="1"/>
  <c r="D500" i="15"/>
  <c r="E500" i="15" s="1"/>
  <c r="D501" i="15"/>
  <c r="E501" i="15" s="1"/>
  <c r="D502" i="15"/>
  <c r="E502" i="15" s="1"/>
  <c r="D503" i="15"/>
  <c r="E503" i="15" s="1"/>
  <c r="D504" i="15"/>
  <c r="E504" i="15" s="1"/>
  <c r="D505" i="15"/>
  <c r="E505" i="15" s="1"/>
  <c r="D506" i="15"/>
  <c r="E506" i="15" s="1"/>
  <c r="D507" i="15"/>
  <c r="E507" i="15" s="1"/>
  <c r="D508" i="15"/>
  <c r="E508" i="15" s="1"/>
  <c r="D509" i="15"/>
  <c r="E509" i="15" s="1"/>
  <c r="D510" i="15"/>
  <c r="E510" i="15" s="1"/>
  <c r="D511" i="15"/>
  <c r="E511" i="15" s="1"/>
  <c r="D512" i="15"/>
  <c r="E512" i="15" s="1"/>
  <c r="D513" i="15"/>
  <c r="E513" i="15" s="1"/>
  <c r="D514" i="15"/>
  <c r="E514" i="15" s="1"/>
  <c r="D515" i="15"/>
  <c r="E515" i="15" s="1"/>
  <c r="D516" i="15"/>
  <c r="E516" i="15" s="1"/>
  <c r="D517" i="15"/>
  <c r="E517" i="15" s="1"/>
  <c r="D518" i="15"/>
  <c r="E518" i="15" s="1"/>
  <c r="D519" i="15"/>
  <c r="E519" i="15" s="1"/>
  <c r="D520" i="15"/>
  <c r="E520" i="15" s="1"/>
  <c r="D521" i="15"/>
  <c r="E521" i="15" s="1"/>
  <c r="D522" i="15"/>
  <c r="E522" i="15" s="1"/>
  <c r="D523" i="15"/>
  <c r="E523" i="15" s="1"/>
  <c r="D524" i="15"/>
  <c r="E524" i="15" s="1"/>
  <c r="D525" i="15"/>
  <c r="E525" i="15" s="1"/>
  <c r="D526" i="15"/>
  <c r="E526" i="15" s="1"/>
  <c r="D527" i="15"/>
  <c r="E527" i="15" s="1"/>
  <c r="D528" i="15"/>
  <c r="E528" i="15" s="1"/>
  <c r="D529" i="15"/>
  <c r="E529" i="15" s="1"/>
  <c r="D530" i="15"/>
  <c r="E530" i="15" s="1"/>
  <c r="D531" i="15"/>
  <c r="E531" i="15" s="1"/>
  <c r="D532" i="15"/>
  <c r="E532" i="15" s="1"/>
  <c r="D533" i="15"/>
  <c r="E533" i="15" s="1"/>
  <c r="D534" i="15"/>
  <c r="E534" i="15" s="1"/>
  <c r="D535" i="15"/>
  <c r="E535" i="15" s="1"/>
  <c r="D536" i="15"/>
  <c r="E536" i="15" s="1"/>
  <c r="D537" i="15"/>
  <c r="E537" i="15" s="1"/>
  <c r="D538" i="15"/>
  <c r="E538" i="15" s="1"/>
  <c r="D539" i="15"/>
  <c r="E539" i="15" s="1"/>
  <c r="D540" i="15"/>
  <c r="E540" i="15" s="1"/>
  <c r="D541" i="15"/>
  <c r="E541" i="15" s="1"/>
  <c r="D542" i="15"/>
  <c r="E542" i="15" s="1"/>
  <c r="D543" i="15"/>
  <c r="E543" i="15" s="1"/>
  <c r="D544" i="15"/>
  <c r="E544" i="15" s="1"/>
  <c r="D545" i="15"/>
  <c r="E545" i="15" s="1"/>
  <c r="D546" i="15"/>
  <c r="E546" i="15" s="1"/>
  <c r="D547" i="15"/>
  <c r="E547" i="15" s="1"/>
  <c r="D548" i="15"/>
  <c r="E548" i="15" s="1"/>
  <c r="D549" i="15"/>
  <c r="E549" i="15" s="1"/>
  <c r="D550" i="15"/>
  <c r="E550" i="15" s="1"/>
  <c r="D551" i="15"/>
  <c r="E551" i="15" s="1"/>
  <c r="D552" i="15"/>
  <c r="E552" i="15" s="1"/>
  <c r="D553" i="15"/>
  <c r="E553" i="15" s="1"/>
  <c r="D554" i="15"/>
  <c r="E554" i="15" s="1"/>
  <c r="D555" i="15"/>
  <c r="E555" i="15" s="1"/>
  <c r="D556" i="15"/>
  <c r="E556" i="15" s="1"/>
  <c r="D557" i="15"/>
  <c r="E557" i="15" s="1"/>
  <c r="D558" i="15"/>
  <c r="E558" i="15" s="1"/>
  <c r="D559" i="15"/>
  <c r="E559" i="15" s="1"/>
  <c r="D560" i="15"/>
  <c r="E560" i="15" s="1"/>
  <c r="D561" i="15"/>
  <c r="E561" i="15" s="1"/>
  <c r="D562" i="15"/>
  <c r="E562" i="15" s="1"/>
  <c r="D563" i="15"/>
  <c r="E563" i="15" s="1"/>
  <c r="D564" i="15"/>
  <c r="E564" i="15" s="1"/>
  <c r="D565" i="15"/>
  <c r="E565" i="15" s="1"/>
  <c r="D566" i="15"/>
  <c r="E566" i="15" s="1"/>
  <c r="D567" i="15"/>
  <c r="E567" i="15" s="1"/>
  <c r="D568" i="15"/>
  <c r="E568" i="15" s="1"/>
  <c r="D569" i="15"/>
  <c r="E569" i="15" s="1"/>
  <c r="D570" i="15"/>
  <c r="E570" i="15" s="1"/>
  <c r="D571" i="15"/>
  <c r="E571" i="15" s="1"/>
  <c r="D572" i="15"/>
  <c r="E572" i="15" s="1"/>
  <c r="D573" i="15"/>
  <c r="E573" i="15" s="1"/>
  <c r="D574" i="15"/>
  <c r="E574" i="15" s="1"/>
  <c r="D575" i="15"/>
  <c r="E575" i="15" s="1"/>
  <c r="D576" i="15"/>
  <c r="E576" i="15" s="1"/>
  <c r="D577" i="15"/>
  <c r="E577" i="15" s="1"/>
  <c r="D578" i="15"/>
  <c r="E578" i="15" s="1"/>
  <c r="D579" i="15"/>
  <c r="E579" i="15" s="1"/>
  <c r="D580" i="15"/>
  <c r="E580" i="15" s="1"/>
  <c r="D581" i="15"/>
  <c r="E581" i="15" s="1"/>
  <c r="D582" i="15"/>
  <c r="E582" i="15" s="1"/>
  <c r="D583" i="15"/>
  <c r="E583" i="15" s="1"/>
  <c r="D584" i="15"/>
  <c r="E584" i="15" s="1"/>
  <c r="D585" i="15"/>
  <c r="E585" i="15" s="1"/>
  <c r="D586" i="15"/>
  <c r="E586" i="15" s="1"/>
  <c r="D2" i="15"/>
  <c r="E2" i="15" s="1"/>
</calcChain>
</file>

<file path=xl/sharedStrings.xml><?xml version="1.0" encoding="utf-8"?>
<sst xmlns="http://schemas.openxmlformats.org/spreadsheetml/2006/main" count="8221" uniqueCount="2265">
  <si>
    <t>SERV-C-ESDEP-OS1</t>
  </si>
  <si>
    <t>SERV-C-ESDEP-OS2</t>
  </si>
  <si>
    <t>SERV-C-ESDEP-OS3</t>
  </si>
  <si>
    <t>SERV-C-ESDEP-SM1</t>
  </si>
  <si>
    <t>ESCRIBE DEP SOFTWARE MAINTENANCE 1 YR</t>
  </si>
  <si>
    <t>SERV-C-ESDEP-SM2</t>
  </si>
  <si>
    <t>SERV-C-ESDEP-SM3</t>
  </si>
  <si>
    <t>SERV-C-ESENT-OS1</t>
  </si>
  <si>
    <t>SERV-C-ESENT-OS2</t>
  </si>
  <si>
    <t>SERV-C-ESENT-OS3</t>
  </si>
  <si>
    <t>SERV-C-ESENT-SM1</t>
  </si>
  <si>
    <t>ESCRIBE ENT SOFTWARE MAINTENANCE 1 YR</t>
  </si>
  <si>
    <t>SERV-C-ESENT-SM2</t>
  </si>
  <si>
    <t>SERV-C-ESENT-SM3</t>
  </si>
  <si>
    <t>SERV-C-ESRX-OS1</t>
  </si>
  <si>
    <t>SERV-C-ESRX-OS2</t>
  </si>
  <si>
    <t>SERV-C-ESRX-OS3</t>
  </si>
  <si>
    <t>SERV-C-ESRX-SM1</t>
  </si>
  <si>
    <t>SERV-C-ESRX-SM2</t>
  </si>
  <si>
    <t>SERV-C-ESRX-SM3</t>
  </si>
  <si>
    <t>SERV-C-ESWST-OS1</t>
  </si>
  <si>
    <t>SERV-C-ESWST-OS2</t>
  </si>
  <si>
    <t>SERV-C-ESWST-OS3</t>
  </si>
  <si>
    <t>SERV-C-ESWST-SM1</t>
  </si>
  <si>
    <t>SERV-C-ESWST-SM2</t>
  </si>
  <si>
    <t>SERV-C-ESWST-SM3</t>
  </si>
  <si>
    <t>ELI-10</t>
  </si>
  <si>
    <t>ELI-350</t>
  </si>
  <si>
    <t>ELI-250c</t>
  </si>
  <si>
    <t>Part Number</t>
  </si>
  <si>
    <t>Description</t>
  </si>
  <si>
    <t>HOLTER</t>
  </si>
  <si>
    <t>STRESS</t>
  </si>
  <si>
    <t>DATA MANAGEMENT SYSTEMS</t>
  </si>
  <si>
    <t>E-SCRIBE DEPARTMENT</t>
  </si>
  <si>
    <t>E-SCRIBE ENTERPRISE</t>
  </si>
  <si>
    <t>E-SCRIBE Rx</t>
  </si>
  <si>
    <t>E-SCRIBE WORKSTATIONS</t>
  </si>
  <si>
    <t>HL7 INTERFACE</t>
  </si>
  <si>
    <t>Q-STRESS ONLY (no treadmill)</t>
  </si>
  <si>
    <t>VISION</t>
  </si>
  <si>
    <t>CareCenter MD</t>
  </si>
  <si>
    <t>S12</t>
  </si>
  <si>
    <t>S19</t>
  </si>
  <si>
    <t>ESCRIBE RX SOFTWARE MAINTENANCE 1 YR</t>
  </si>
  <si>
    <t>AMBULO 2400 EXCHANGE PLUS 1 YR</t>
  </si>
  <si>
    <t>Q-TEL RMS 4 CHANNEL</t>
  </si>
  <si>
    <t>Q-TEL RMS 8 CHANNEL</t>
  </si>
  <si>
    <t>Q-TEL RMS 12 CHANNEL</t>
  </si>
  <si>
    <t>Q-TEL RMS WORKSTATION</t>
  </si>
  <si>
    <t>VISION SOFTWARE MAINTENANCE 1 YR</t>
  </si>
  <si>
    <t>AMBULO 2400 EXCHANGE PLUS 2 YRS</t>
  </si>
  <si>
    <t>AMBULO 2400 EXCHANGE PLUS 3 YRS</t>
  </si>
  <si>
    <t>ESCRIBE RX SOFTWARE MAINTENANCE 3 YRS</t>
  </si>
  <si>
    <t>ESCRIBE RX SOFTWARE MAINTENANCE 2 YRS</t>
  </si>
  <si>
    <t>ESCRIBE ENT SOFTWARE MAINTENANCE 3 YRS</t>
  </si>
  <si>
    <t>ESCRIBE ENT SOFTWARE MAINTENANCE 2 YRS</t>
  </si>
  <si>
    <t>ESCRIBE DEP SOFTWARE MAINTENANCE 3 YRS</t>
  </si>
  <si>
    <t>ESCRIBE DEP SOFTWARE MAINTENANCE 2 YRS</t>
  </si>
  <si>
    <t>Price is % of equipment purchase price. Contract price may increase with product upgrades.</t>
  </si>
  <si>
    <t>ELI-380</t>
  </si>
  <si>
    <t>S4</t>
  </si>
  <si>
    <t>ESCRIBE DEP SOFTWARE/HARDWARE ON-SITE 1 YR</t>
  </si>
  <si>
    <t>ESCRIBE DEP SOFTWARE/HARDWARE ON-SITE 2 YRS</t>
  </si>
  <si>
    <t>ESCRIBE DEP SOFTWARE/HARDWARE ON-SITE 3 YRS</t>
  </si>
  <si>
    <t>ESCRIBE ENT SOFTWARE/HARDWARE ON-SITE  1 YR</t>
  </si>
  <si>
    <t>ESCRIBE ENT SOFTWARE/HARDWARE ON-SITE  2 YRS</t>
  </si>
  <si>
    <t>ESCRIBE ENT SOFTWARE/HARDWARE ON-SITE  3 YRS</t>
  </si>
  <si>
    <t>ESCRIBE RX SOFTWARE/HARDWARE ON-SITE 1 YR</t>
  </si>
  <si>
    <t>ESCRIBE RX SOFTWARE/HARDWARE ON-SITE 2 YRS</t>
  </si>
  <si>
    <t>ESCRIBE RX SOFTWARE/HARDWARE ON-SITE 3 YRS</t>
  </si>
  <si>
    <t>ESCRIBE WORKSTN SOFTWARE MAINTENANCE 1 YR</t>
  </si>
  <si>
    <t>ESCRIBE WORKSTN SOFTWARE MAINTENANCE 2 YRS</t>
  </si>
  <si>
    <t>ESCRIBE WORKSTN SOFTWARE MAINTENANCE 3 YRS</t>
  </si>
  <si>
    <t>ESCRIBE WRKSTN SFTWRE/HRDWRE ON-SITE 1 YR</t>
  </si>
  <si>
    <t>ESCRIBE WRKSTN SFTWRE/HRDWRE ON-SITE 2 YRS</t>
  </si>
  <si>
    <t>ESCRIBE WRKSTN SFTWRE/HRDWRE ON-SITE 3 YRS</t>
  </si>
  <si>
    <t>H12+ RECORDER</t>
  </si>
  <si>
    <t>H3+ RECORDER</t>
  </si>
  <si>
    <t>X-SCRIBE ONLY (no treadmill)</t>
  </si>
  <si>
    <t>XSCRIBE w/TREADMILL ON-SITE + PM 1 YR</t>
  </si>
  <si>
    <t>XSCRIBE w/TREADMILL ON-SITE + PM 2 YRS</t>
  </si>
  <si>
    <t>XSCRIBE w/TREADMILL ON-SITE + PM 3 YRS</t>
  </si>
  <si>
    <t>XSCRIBE w/TREADMILL ON-SITE + PM 4 YRS</t>
  </si>
  <si>
    <t>XSCRIBE w/TREADMILL ON-SITE + PM 5 YRS</t>
  </si>
  <si>
    <t xml:space="preserve">RSCRIBE </t>
  </si>
  <si>
    <t>RSCRIBE SOFTWARE MAINTENANCE 1 YR</t>
  </si>
  <si>
    <t>SCRIBE WORKSTATION</t>
  </si>
  <si>
    <t>SCRIBE WORKSTATION SOFTWARE MAINT 1 YR</t>
  </si>
  <si>
    <t>SCRIBE - PC HARDWARE</t>
  </si>
  <si>
    <t>SCRIBE  - SERVER HARDWARE</t>
  </si>
  <si>
    <t>HSCRIBE - SOFTWARE MAINTENANCE</t>
  </si>
  <si>
    <t>HSCRIBE SOFTWARE MAINTENANCE 1 YR</t>
  </si>
  <si>
    <t>XSCRIBE  - SOFTWARE MAINTENANCE</t>
  </si>
  <si>
    <t>XSCRIBE SOFTWARE MAINTENANCE 1 YR</t>
  </si>
  <si>
    <t xml:space="preserve">X12+ </t>
  </si>
  <si>
    <t>CONNEX CARDIO PIC COMPREHENSIVE 1 YR</t>
  </si>
  <si>
    <t>CONNEX CARDIO PIC COMPREHENSIVE 3 YR</t>
  </si>
  <si>
    <t>CONNEX CARDIO PIC COMPREHENSIVE 5 YR</t>
  </si>
  <si>
    <t>S9-QS-PMCR-1</t>
  </si>
  <si>
    <t>S9-QS-PMCR-2</t>
  </si>
  <si>
    <t>S9-QS-PMCR-3</t>
  </si>
  <si>
    <t>S9-QS-PMCR-4</t>
  </si>
  <si>
    <t>S9-QS-PMCR-5</t>
  </si>
  <si>
    <t>S9-QSTM55-PMCR-1</t>
  </si>
  <si>
    <t>S9-QSTM55-PMCR-2</t>
  </si>
  <si>
    <t>S9-QSTM55-PMCR-3</t>
  </si>
  <si>
    <t>S9-QSTM55-PMCR-4</t>
  </si>
  <si>
    <t>S9-QSTM55-PMCR-5</t>
  </si>
  <si>
    <t>S9-QSTM65-PMCR-1</t>
  </si>
  <si>
    <t>S9-QSTM65-PMCR-2</t>
  </si>
  <si>
    <t>S9-QSTM65-PMCR-3</t>
  </si>
  <si>
    <t>S9-QSTM65-PMCR-4</t>
  </si>
  <si>
    <t>S9-QSTM65-PMCR-5</t>
  </si>
  <si>
    <t>S9-TM55-PMCR-1</t>
  </si>
  <si>
    <t>S9-TM55-PMCR-2</t>
  </si>
  <si>
    <t>S9-TM55-PMCR-3</t>
  </si>
  <si>
    <t>S9-TM55-PMCR-4</t>
  </si>
  <si>
    <t>S9-TM55-PMCR-5</t>
  </si>
  <si>
    <t>S9-TM65-PMCR-1</t>
  </si>
  <si>
    <t>S9-TM65-PMCR-2</t>
  </si>
  <si>
    <t>S9-TM65-PMCR-3</t>
  </si>
  <si>
    <t>S9-TM65-PMCR-4</t>
  </si>
  <si>
    <t>S9-TM65-PMCR-5</t>
  </si>
  <si>
    <t>S9-TM-PMCR-1</t>
  </si>
  <si>
    <t>S9-TM-PMCR-2</t>
  </si>
  <si>
    <t>S9-TM-PMCR-3</t>
  </si>
  <si>
    <t>S9-TM-PMCR-4</t>
  </si>
  <si>
    <t>S9-TM-PMCR-5</t>
  </si>
  <si>
    <t>On-Site PM, Cal Rpr, TM 1YR</t>
  </si>
  <si>
    <t>On-Site PM, Cal Rpr, TM 2YR</t>
  </si>
  <si>
    <t>On-Site PM, Cal Rpr, TM 3YR</t>
  </si>
  <si>
    <t>On-Site PM, Cal Rpr, TM 4YR</t>
  </si>
  <si>
    <t>On-Site PM, Cal Rpr, TM 5YR</t>
  </si>
  <si>
    <t>On-Site PM, Cal Rpr, TM65 1YR</t>
  </si>
  <si>
    <t>On-Site PM, Cal Rpr, TM65 2YR</t>
  </si>
  <si>
    <t>On-Site PM, Cal Rpr, TM65 3YR</t>
  </si>
  <si>
    <t>On-Site PM, Cal Rpr, TM55 1YR</t>
  </si>
  <si>
    <t>On-Site PM, Cal Rpr, TM55 2YR</t>
  </si>
  <si>
    <t>On-Site PM, Cal Rpr, TM55 3YR</t>
  </si>
  <si>
    <t>S1-ELI10-1</t>
  </si>
  <si>
    <t>S1-ELI10-2</t>
  </si>
  <si>
    <t>S1-ELI10-1P</t>
  </si>
  <si>
    <t>ELI10, Comprehensive Partner PGM 1YR</t>
  </si>
  <si>
    <t>S1-ELI150C-1</t>
  </si>
  <si>
    <t>S1-ELI150C-2</t>
  </si>
  <si>
    <t>S1-ELI150C-3</t>
  </si>
  <si>
    <t>S1-ELI150C-4</t>
  </si>
  <si>
    <t>S1-ELI150C-5</t>
  </si>
  <si>
    <t>S1-ELI150C-1P</t>
  </si>
  <si>
    <t>S1-ELI150C-2P</t>
  </si>
  <si>
    <t>S1-ELI150C-3P</t>
  </si>
  <si>
    <t>S1-ELI150C-4P</t>
  </si>
  <si>
    <t>S1-ELI150C-5P</t>
  </si>
  <si>
    <t>S1-ELI250C-1</t>
  </si>
  <si>
    <t>S1-ELI250C-2</t>
  </si>
  <si>
    <t>S1-ELI250C-3</t>
  </si>
  <si>
    <t>S1-ELI250C-4</t>
  </si>
  <si>
    <t>S1-ELI250C-5</t>
  </si>
  <si>
    <t>S1-ELI250C-1P</t>
  </si>
  <si>
    <t>S1-ELI250C-2P</t>
  </si>
  <si>
    <t>S1-ELI250C-3P</t>
  </si>
  <si>
    <t>S1-ELI250C-4P</t>
  </si>
  <si>
    <t>S1-ELI250C-5P</t>
  </si>
  <si>
    <t>S9-ELI250C-PMCR-1</t>
  </si>
  <si>
    <t>On-Site PM, Cal Rpr, ELI250C 1YR</t>
  </si>
  <si>
    <t>S9-ELI250C-PMCR-2</t>
  </si>
  <si>
    <t>On-Site PM, Cal Rpr, ELI250C 2YR</t>
  </si>
  <si>
    <t>S9-ELI250C-PMCR-3</t>
  </si>
  <si>
    <t>On-Site PM, Cal Rpr, ELI250C 3YR</t>
  </si>
  <si>
    <t>S9-ELI250C-PMCR-4</t>
  </si>
  <si>
    <t>S9-ELI250C-PMCR-5</t>
  </si>
  <si>
    <t>S9-ELI250C-PMCRUP2</t>
  </si>
  <si>
    <t>S1-ELI280-1</t>
  </si>
  <si>
    <t>S1-ELI280-2</t>
  </si>
  <si>
    <t>S1-ELI280-3</t>
  </si>
  <si>
    <t>S1-ELI280-4</t>
  </si>
  <si>
    <t>S1-ELI280-5</t>
  </si>
  <si>
    <t>S1-ELI280-1P</t>
  </si>
  <si>
    <t>S1-ELI280-2P</t>
  </si>
  <si>
    <t>S1-ELI280-3P</t>
  </si>
  <si>
    <t>S1-ELI280-4P</t>
  </si>
  <si>
    <t>S1-ELI280-5P</t>
  </si>
  <si>
    <t>S9-ELI280-PMCR-1</t>
  </si>
  <si>
    <t>On-Site PM, Cal Rpr, ELI280 1YR</t>
  </si>
  <si>
    <t>S9-ELI280-PMCR-2</t>
  </si>
  <si>
    <t>On-Site PM, Cal Rpr, ELI280 2YR</t>
  </si>
  <si>
    <t>S9-ELI280-PMCR-3</t>
  </si>
  <si>
    <t>On-Site PM, Cal Rpr, ELI280 3YR</t>
  </si>
  <si>
    <t>S9-ELI280-PMCR-4</t>
  </si>
  <si>
    <t>On-Site PM, Cal Rpr, ELI280 4YR</t>
  </si>
  <si>
    <t>S9-ELI280-PMCR-5</t>
  </si>
  <si>
    <t>On-Site PM, Cal Rpr, ELI280 5YR</t>
  </si>
  <si>
    <t>S9-ELI280-PMCR-UP2</t>
  </si>
  <si>
    <t>On-site PM, Cal, Rpr Wty Up, ELI280 2YR</t>
  </si>
  <si>
    <t>S1-ELI350-1</t>
  </si>
  <si>
    <t>S1-ELI350-2</t>
  </si>
  <si>
    <t>S1-ELI350-3</t>
  </si>
  <si>
    <t>S1-ELI350-1P</t>
  </si>
  <si>
    <t>S1-ELI350-2P</t>
  </si>
  <si>
    <t>S1-ELI350-3P</t>
  </si>
  <si>
    <t>S9-ELI350-PMCR-1</t>
  </si>
  <si>
    <t>On-Site PM, Cal Rpr, ELI350 1YR</t>
  </si>
  <si>
    <t>S9-ELI350-PMCR-2</t>
  </si>
  <si>
    <t>S9-ELI350-PMCR-3</t>
  </si>
  <si>
    <t>S1-ELI380-1</t>
  </si>
  <si>
    <t>S1-ELI380-2</t>
  </si>
  <si>
    <t>S1-ELI380-3</t>
  </si>
  <si>
    <t>S1-ELI380-4</t>
  </si>
  <si>
    <t>S1-ELI380-5</t>
  </si>
  <si>
    <t>S1-ELI380-1P</t>
  </si>
  <si>
    <t>S1-ELI380-2P</t>
  </si>
  <si>
    <t>S1-ELI380-3P</t>
  </si>
  <si>
    <t>S1-ELI380-4P</t>
  </si>
  <si>
    <t>S1-ELI380-5P</t>
  </si>
  <si>
    <t>S9-ELI380-PMCR-1</t>
  </si>
  <si>
    <t>On-Site PM, Cal Rpr, ELI380 1YR</t>
  </si>
  <si>
    <t>S9-ELI380-PMCR-2</t>
  </si>
  <si>
    <t>On-Site PM, Cal Rpr, ELI380 2YR</t>
  </si>
  <si>
    <t>S9-ELI380-PMCR-3</t>
  </si>
  <si>
    <t>On-Site PM, Cal Rpr, ELI380 3YR</t>
  </si>
  <si>
    <t>S9-ELI380-PMCR-4</t>
  </si>
  <si>
    <t>On-Site PM, Cal Rpr, ELI380 4YR</t>
  </si>
  <si>
    <t>S9-ELI380-PMCR-5</t>
  </si>
  <si>
    <t>On-Site PM, Cal Rpr, ELI380 5YR</t>
  </si>
  <si>
    <t>S9-ELI380-PMCR-UP2</t>
  </si>
  <si>
    <t>On-site PM, Cal, Rpr Wty Up, ELI380 2YR</t>
  </si>
  <si>
    <t>S3-RSCRIBE-1</t>
  </si>
  <si>
    <t>S3-RSCRIBE-2</t>
  </si>
  <si>
    <t>RSCRIBE SOFTWARE MAINTENANCE 2 YR</t>
  </si>
  <si>
    <t>S3-RSCRIBE-3</t>
  </si>
  <si>
    <t>RSCRIBE SOFTWARE MAINTENANCE 3 YR</t>
  </si>
  <si>
    <t>S3-RSCRIBE-4</t>
  </si>
  <si>
    <t>S3-RSCRIBE-5</t>
  </si>
  <si>
    <t>S3-SCRIBEWS-1</t>
  </si>
  <si>
    <t>S3-SCRIBEWS-2</t>
  </si>
  <si>
    <t>SCRIBE WORKSTATION SOFTWARE MAINT 2 YR</t>
  </si>
  <si>
    <t>S3-SCRIBEWS-3</t>
  </si>
  <si>
    <t>SCRIBE WORKSTATION SOFTWARE MAINT 3 YR</t>
  </si>
  <si>
    <t>S3-SCRIBEWS-4</t>
  </si>
  <si>
    <t>S3-SCRIBEWS-5</t>
  </si>
  <si>
    <t>S1-SCRIBEPC-1P</t>
  </si>
  <si>
    <t>S1-SCRIBEPC-2P</t>
  </si>
  <si>
    <t>S1-SCRIBEPC-3P</t>
  </si>
  <si>
    <t>S1-SCRIBEPC-4P</t>
  </si>
  <si>
    <t>S1-SCRIBEPC-5P</t>
  </si>
  <si>
    <t>S9-SCRIBEPC-PMCR-1</t>
  </si>
  <si>
    <t>On-Site PM, Cal Rpr, SCRIBE PC 1YR</t>
  </si>
  <si>
    <t>S9-SCRIBEPC-PMCR-2</t>
  </si>
  <si>
    <t>On-Site PM, Cal Rpr, SCRIBE PC 2YR</t>
  </si>
  <si>
    <t>S9-SCRIBEPC-PMCR-3</t>
  </si>
  <si>
    <t>On-Site PM, Cal Rpr, SCRIBE PC 3YR</t>
  </si>
  <si>
    <t>S9-SCRIBEPC-PMCR-4</t>
  </si>
  <si>
    <t>S9-SCRIBEPC-PMCR-5</t>
  </si>
  <si>
    <t>S1-SCRIBESERVER-1P</t>
  </si>
  <si>
    <t xml:space="preserve">SCRIBE SERVER, Comp Ptnr PGM Prem 1YR
</t>
  </si>
  <si>
    <t>S1-SCRIBESERVER-2P</t>
  </si>
  <si>
    <t xml:space="preserve">SCRIBE SERVER, Comp Ptnr PGM Prem 2YR
</t>
  </si>
  <si>
    <t>S1-SCRIBESERVER-3P</t>
  </si>
  <si>
    <t xml:space="preserve">SCRIBE SERVER, Comp Ptnr PGM Prem 3YR
</t>
  </si>
  <si>
    <t>S1-SCRIBESERVER-4P</t>
  </si>
  <si>
    <t>S1-SCRIBESERVER-5P</t>
  </si>
  <si>
    <t>S9-SCRBSERV-PMCR-1</t>
  </si>
  <si>
    <t>On-Site PM, Cal Rpr, SCRIBE Server 1YR</t>
  </si>
  <si>
    <t>S9-SCRBSERV-PMCR-2</t>
  </si>
  <si>
    <t>On-Site PM, Cal Rpr, SCRIBE Server 2YR</t>
  </si>
  <si>
    <t>S9-SCRBSERV-PMCR-3</t>
  </si>
  <si>
    <t>On-Site PM, Cal Rpr, SCRIBE Server 3YR</t>
  </si>
  <si>
    <t>S9-SCRBSERV-PMCR-4</t>
  </si>
  <si>
    <t>S9-SCRBSERV-PMCR-5</t>
  </si>
  <si>
    <t>S1-HSCRIBECLINIC-1</t>
  </si>
  <si>
    <t>S1-HSCRIBECLINIC-2</t>
  </si>
  <si>
    <t>S1-HSCRIBECLINIC-3</t>
  </si>
  <si>
    <t>S1-HSCRIBECLINIC-4</t>
  </si>
  <si>
    <t>S1-HSCRIBECLINIC-5</t>
  </si>
  <si>
    <t>S9-HSCLN-PMCR-1</t>
  </si>
  <si>
    <t>S9-HSCLN-PMCR-2</t>
  </si>
  <si>
    <t>S9-HSCLN-PMCR-3</t>
  </si>
  <si>
    <t>S9-HSCLN-PMCR-4</t>
  </si>
  <si>
    <t>S9-HSCLN-PMCR-5</t>
  </si>
  <si>
    <t>S1-HSCRIBEENT-1</t>
  </si>
  <si>
    <t>S1-HSCRIBEENT-2</t>
  </si>
  <si>
    <t>S1-HSCRIBEENT-3</t>
  </si>
  <si>
    <t>S1-HSCRIBEENT-4</t>
  </si>
  <si>
    <t>S1-HSCRIBEENT-5</t>
  </si>
  <si>
    <t>S3-HSCRIBE-1</t>
  </si>
  <si>
    <t>S3-HSCRIBE-2</t>
  </si>
  <si>
    <t>HSCRIBE SOFTWARE MAINTENANCE 2 YR</t>
  </si>
  <si>
    <t>S3-HSCRIBE-3</t>
  </si>
  <si>
    <t>HSCRIBE SOFTWARE MAINTENANCE 3 YR</t>
  </si>
  <si>
    <t>S3-HSCRIBE-4</t>
  </si>
  <si>
    <t>HSCRIBE SOFTWARE MAINTENANCE 4 YR</t>
  </si>
  <si>
    <t>S3-HSCRIBE-5</t>
  </si>
  <si>
    <t>HSCRIBE SOFTWARE MAINTENANCE 5 YR</t>
  </si>
  <si>
    <t>S1-H12-1P</t>
  </si>
  <si>
    <t>H12, Comp Ptnr Pgm Premium 1YR</t>
  </si>
  <si>
    <t>S1-H12-2P</t>
  </si>
  <si>
    <t>H12, Comp Ptnr Pgm Premium 2YR</t>
  </si>
  <si>
    <t>S1-H12-3P</t>
  </si>
  <si>
    <t>H12, Comp Ptnr Pgm Premium 3YR</t>
  </si>
  <si>
    <t>S1-H12-4P</t>
  </si>
  <si>
    <t>S1-H12-5P</t>
  </si>
  <si>
    <t>S1-H12-UP-1P</t>
  </si>
  <si>
    <t>S1-H3-1P</t>
  </si>
  <si>
    <t>H3, Comp Ptnr Pgm Premium 1YR</t>
  </si>
  <si>
    <t>S1-H3-2P</t>
  </si>
  <si>
    <t>H3, Comp Ptnr Pgm  Premium 2YR</t>
  </si>
  <si>
    <t>S1-H3-3P</t>
  </si>
  <si>
    <t>H3, Comp Ptnr Pgm Premium 3YR</t>
  </si>
  <si>
    <t>S1-H3-4P</t>
  </si>
  <si>
    <t>H3, Comp Ptnr Pgm Premium 4YR</t>
  </si>
  <si>
    <t>S1-H3-5P</t>
  </si>
  <si>
    <t>H3, Comp Ptnr Pgm Premium 5YR</t>
  </si>
  <si>
    <t>S1-H3-UP-1P</t>
  </si>
  <si>
    <t>S3-VISION-1</t>
  </si>
  <si>
    <t>S3-VISION-2</t>
  </si>
  <si>
    <t>VISION SOFTWARE MAINTENANCE 2 YR</t>
  </si>
  <si>
    <t>S3-VISION-3</t>
  </si>
  <si>
    <t>VISION SOFTWARE MAINTENANCE 3 YR</t>
  </si>
  <si>
    <t>S3-VISION-4</t>
  </si>
  <si>
    <t>S3-VISION-5</t>
  </si>
  <si>
    <t>S1-4250-1P</t>
  </si>
  <si>
    <t>S1-4250-2P</t>
  </si>
  <si>
    <t>S1-4250-3P</t>
  </si>
  <si>
    <t>S9-CR60-PMCR-1</t>
  </si>
  <si>
    <t>S9-CR60-PMCR-2</t>
  </si>
  <si>
    <t>S9-CR60-PMCR-3</t>
  </si>
  <si>
    <t>S9-CR60-PMCR-4</t>
  </si>
  <si>
    <t>S9-CR60-PMCR-5</t>
  </si>
  <si>
    <t>S1-CCMD-1P</t>
  </si>
  <si>
    <t>S1-CCMDS-1P</t>
  </si>
  <si>
    <t>S9-XSTM-PMCR-1</t>
  </si>
  <si>
    <t>S9-XSTM-PMCR-2</t>
  </si>
  <si>
    <t>S9-XSTM-PMCR-3</t>
  </si>
  <si>
    <t>S9-XSTM-PMCR-4</t>
  </si>
  <si>
    <t>S9-XSTM-PMCR-5</t>
  </si>
  <si>
    <t>S3-XS-1</t>
  </si>
  <si>
    <t>S3-XS-2</t>
  </si>
  <si>
    <t>XSCRIBE SOFTWARE MAINTENANCE 2 YR</t>
  </si>
  <si>
    <t>S3-XS-3</t>
  </si>
  <si>
    <t>XSCRIBE SOFTWARE MAINTENANCE 3 YR</t>
  </si>
  <si>
    <t>S3-XS-4</t>
  </si>
  <si>
    <t>XSCRIBE SOFTWARE MAINTENANCE 4 YR</t>
  </si>
  <si>
    <t>S3-XS-5</t>
  </si>
  <si>
    <t>XSCRIBE SOFTWARE MAINTENANCE 5 YR</t>
  </si>
  <si>
    <t>S3-HL7-1</t>
  </si>
  <si>
    <t>HL7 SOFTWARE MAINTENANCE 1 YR</t>
  </si>
  <si>
    <t>S3-HL7-2</t>
  </si>
  <si>
    <t>HL7 SOFTWARE MAINTENANCE 2 YR</t>
  </si>
  <si>
    <t>S3-HL7-3</t>
  </si>
  <si>
    <t>HL7 SOFTWARE MAINTENANCE 3 YR</t>
  </si>
  <si>
    <t>S3-HL7-4</t>
  </si>
  <si>
    <t>S3-HL7-5</t>
  </si>
  <si>
    <t>S3-HL7-1P</t>
  </si>
  <si>
    <t>HL7 PREMIUM SOFTWARE MAINTENANCE 1 YR</t>
  </si>
  <si>
    <t>S3-HL7-2P</t>
  </si>
  <si>
    <t>HL7 PREMIUM SOFTWARE MAINTENANCE 2 YR</t>
  </si>
  <si>
    <t>S3-HL7-3P</t>
  </si>
  <si>
    <t>HL7 PREMIUM SOFTWARE MAINTENANCE 3 YR</t>
  </si>
  <si>
    <t>S3-HL7-4P</t>
  </si>
  <si>
    <t>S3-HL7-5P</t>
  </si>
  <si>
    <t>S2-QTEL12CHM-3</t>
  </si>
  <si>
    <t>S2-QTEL12CHS-3</t>
  </si>
  <si>
    <t>S2-QTEL8CHM-3</t>
  </si>
  <si>
    <t>S2-QTEL8CHS-3</t>
  </si>
  <si>
    <t>S2-QTEL4CHM-3</t>
  </si>
  <si>
    <t>S2-QTEL4CHS-3</t>
  </si>
  <si>
    <t>S2-QTELTRNKEY-3</t>
  </si>
  <si>
    <t>S2-QTELWS-3</t>
  </si>
  <si>
    <t>S9-QT4CHM-PMCR-1</t>
  </si>
  <si>
    <t>On-Site PM, Cal Rpr, QT4CHM 1YR</t>
  </si>
  <si>
    <t>S9-QT4CHM-PMCR-2</t>
  </si>
  <si>
    <t>On-Site PM, Cal Rpr, QT4CHM 2YR</t>
  </si>
  <si>
    <t>S9-QT4CHM-PMCR-3</t>
  </si>
  <si>
    <t>On-Site PM, Cal Rpr, QT4CHM 3YR</t>
  </si>
  <si>
    <t>S9-QT4CHM-PMCR-4</t>
  </si>
  <si>
    <t>S9-QT4CHM-PMCR-5</t>
  </si>
  <si>
    <t>S9-QT4CHS-PMCR-1</t>
  </si>
  <si>
    <t>On-Site PM, Cal Rpr, QT4CHS 1YR</t>
  </si>
  <si>
    <t>S9-QT4CHS-PMCR-2</t>
  </si>
  <si>
    <t>On-Site PM, Cal Rpr, QT4CHS 2YR</t>
  </si>
  <si>
    <t>S9-QT4CHS-PMCR-3</t>
  </si>
  <si>
    <t>On-Site PM, Cal Rpr, QT4CHS 3YR</t>
  </si>
  <si>
    <t>S9-QT4CHS-PMCR-4</t>
  </si>
  <si>
    <t>S9-QT4CHS-PMCR-5</t>
  </si>
  <si>
    <t>S9-QT4CHS-MNO-4</t>
  </si>
  <si>
    <t>S9-QT4CHM-MNO-4</t>
  </si>
  <si>
    <t>S9-QT8CHM-PMCR-1</t>
  </si>
  <si>
    <t>On-Site PM, Cal Rpr, QT8CHM 1YR</t>
  </si>
  <si>
    <t>S9-QT8CHM-PMCR-2</t>
  </si>
  <si>
    <t>On-Site PM, Cal Rpr, QT8CHM 2YR</t>
  </si>
  <si>
    <t>S9-QT8CHM-PMCR-3</t>
  </si>
  <si>
    <t>On-Site PM, Cal Rpr, QT8CHM 3YR</t>
  </si>
  <si>
    <t>S9-QT8CHM-PMCR-4</t>
  </si>
  <si>
    <t>S9-QT8CHM-PMCR-5</t>
  </si>
  <si>
    <t>S9-QT8CHS-PMCR-1</t>
  </si>
  <si>
    <t>On-Site PM, Cal Rpr, QT8CHS 1YR</t>
  </si>
  <si>
    <t>S9-QT8CHS-PMCR-2</t>
  </si>
  <si>
    <t>On-Site PM, Cal Rpr, QT8CHS 2YR</t>
  </si>
  <si>
    <t>S9-QT8CHS-PMCR-3</t>
  </si>
  <si>
    <t>On-Site PM, Cal Rpr, QT8CHS 3YR</t>
  </si>
  <si>
    <t>S9-QT8CHS-PMCR-4</t>
  </si>
  <si>
    <t>S9-QT8CHS-PMCR-5</t>
  </si>
  <si>
    <t>S9-QT8CHM-MNO-4</t>
  </si>
  <si>
    <t>S9-QT8CHS-MNO-4</t>
  </si>
  <si>
    <t>S9-QT12CHM-PMCR-1</t>
  </si>
  <si>
    <t>On-Site PM, Cal Rpr, QT12CHM 1YR</t>
  </si>
  <si>
    <t>S9-QT12CHM-PMCR-2</t>
  </si>
  <si>
    <t>On-Site PM, Cal Rpr, QT12CHM 2YR</t>
  </si>
  <si>
    <t>S9-QT12CHM-PMCR-3</t>
  </si>
  <si>
    <t>On-Site PM, Cal Rpr, QT12CHM 3YR</t>
  </si>
  <si>
    <t>S9-QT12CHM-PMCR-4</t>
  </si>
  <si>
    <t>S9-QT12CHM-PMCR-5</t>
  </si>
  <si>
    <t>S9-QT12CHS-PMCR-1</t>
  </si>
  <si>
    <t>On-Site PM, Cal Rpr, QT12CHS 1YR</t>
  </si>
  <si>
    <t>S9-QT12CHS-PMCR-2</t>
  </si>
  <si>
    <t>On-Site PM, Cal Rpr, QT12CHS 2YR</t>
  </si>
  <si>
    <t>S9-QT12CHS-PMCR-3</t>
  </si>
  <si>
    <t>On-Site PM, Cal Rpr, QT12CHS 3YR</t>
  </si>
  <si>
    <t>S9-QT12CHS-PMCR-4</t>
  </si>
  <si>
    <t>S9-QT12CHS-PMCR-5</t>
  </si>
  <si>
    <t>S9-QT12CHM-MNO-4</t>
  </si>
  <si>
    <t>S9-QT12CHS-MNO-4</t>
  </si>
  <si>
    <t>S3-QTWS-1</t>
  </si>
  <si>
    <t>Q-TEL WS SOFTWARE MAINTENANCE 1 YR</t>
  </si>
  <si>
    <t>S3-QTWS-2</t>
  </si>
  <si>
    <t>Q-TEL WS SOFTWARE MAINTENANCE 2 YR</t>
  </si>
  <si>
    <t>S3-QTWS-3</t>
  </si>
  <si>
    <t>Q-TEL WS SOFTWARE MAINTENANCE 3 YR</t>
  </si>
  <si>
    <t>S3-QTWS-4</t>
  </si>
  <si>
    <t>S3-QTWS-5</t>
  </si>
  <si>
    <t>S9-QTTKWS-MNO-4</t>
  </si>
  <si>
    <t>S9-QTTKWS-PMCR-1</t>
  </si>
  <si>
    <t>On-Site PM, Cal Rpr, QTTKWS 1YR</t>
  </si>
  <si>
    <t>S9-QTTKWS-PMCR-2</t>
  </si>
  <si>
    <t>On-Site PM, Cal Rpr, QTTKWS 2YR</t>
  </si>
  <si>
    <t>S9-QTTKWS-PMCR-3</t>
  </si>
  <si>
    <t>On-Site PM, Cal Rpr, QTTKWS 3YR</t>
  </si>
  <si>
    <t>S9-QTTKWS-PMCR-4</t>
  </si>
  <si>
    <t>S9-QTTKWS-PMCR-5</t>
  </si>
  <si>
    <t>S9-SCS-PMCR-1P</t>
  </si>
  <si>
    <t>On-Site PM, Cal Rpr, Premium SCS 1YR</t>
  </si>
  <si>
    <t>S9-SCS-PMCR-2P</t>
  </si>
  <si>
    <t>On-Site PM, Cal Rpr, PremiumSCS 2YR</t>
  </si>
  <si>
    <t>S9-SCS-PMCR-3P</t>
  </si>
  <si>
    <t>On-Site PM, Cal Rpr, Premium SCS 3YR</t>
  </si>
  <si>
    <t>S9-SCS-PMCR-4P</t>
  </si>
  <si>
    <t>On-Site PM, Cal Rpr, Premium SCS 4YR</t>
  </si>
  <si>
    <t>S9-SCS-PMCR-5P</t>
  </si>
  <si>
    <t>On-Site PM, Cal Rpr, Premium SCS 5YR</t>
  </si>
  <si>
    <t>S1-X12-1P</t>
  </si>
  <si>
    <t>X12+, Comp Ptnr Pgm Premium 1YR</t>
  </si>
  <si>
    <t>S1-X12-2P</t>
  </si>
  <si>
    <t>S1-X12-3P</t>
  </si>
  <si>
    <t>S1-X12-4P</t>
  </si>
  <si>
    <t>S1-X12-5P</t>
  </si>
  <si>
    <t>S1-S4-1</t>
  </si>
  <si>
    <t>S1-S4-2</t>
  </si>
  <si>
    <t>S1-S4-3</t>
  </si>
  <si>
    <t>S1-S4-4</t>
  </si>
  <si>
    <t>S1-S4-5</t>
  </si>
  <si>
    <t>S1-S4-1P</t>
  </si>
  <si>
    <t>S4, Comp Ptnr Pgm Premium 1YR</t>
  </si>
  <si>
    <t>S1-S4-2P</t>
  </si>
  <si>
    <t>S4, Comp Ptnr Pgm Premium 2YR</t>
  </si>
  <si>
    <t>S1-S4-3P</t>
  </si>
  <si>
    <t>S4, Comp Ptnr Pgm Premium 3YR</t>
  </si>
  <si>
    <t>S1-S4-4P</t>
  </si>
  <si>
    <t>S1-S4-5P</t>
  </si>
  <si>
    <t xml:space="preserve">S1-S4-UP-1P
</t>
  </si>
  <si>
    <t xml:space="preserve">S4, Comp Partner PGM Prem Wty Up 1YR
</t>
  </si>
  <si>
    <t>S1-S12-1P</t>
  </si>
  <si>
    <t>S12, Comp Partner PGM Premium 1YR</t>
  </si>
  <si>
    <t>S1-S12-2P</t>
  </si>
  <si>
    <t>S12, Comp Partner PGM Premium 2YR</t>
  </si>
  <si>
    <t>S1-S12-3P</t>
  </si>
  <si>
    <t>S12, Comp Partner PGM Premium 3YR</t>
  </si>
  <si>
    <t>S1-S12-4P</t>
  </si>
  <si>
    <t>S1-S12-5P</t>
  </si>
  <si>
    <t>S9-S12-PMCR-1P</t>
  </si>
  <si>
    <t>On-site Premium Exchange S12 1YR</t>
  </si>
  <si>
    <t>S9-S12-PMCR-2P</t>
  </si>
  <si>
    <t>On-site Premium Exchange S12 2YR</t>
  </si>
  <si>
    <t>S9-S12-PMCR-3P</t>
  </si>
  <si>
    <t>On-site Premium Exchange S12 3YR</t>
  </si>
  <si>
    <t>S9-S12-PMCR-4P</t>
  </si>
  <si>
    <t>S9-S12-PMCR-5P</t>
  </si>
  <si>
    <t>S1-S19-1P</t>
  </si>
  <si>
    <t>S19, Comp Partner PGM Premium 1YR</t>
  </si>
  <si>
    <t>S1-S19-2P</t>
  </si>
  <si>
    <t>S19, Comp Partner PGM Premium 2YR</t>
  </si>
  <si>
    <t>S1-S19-3P</t>
  </si>
  <si>
    <t>S19, Comp Partner PGM Premium 3YR</t>
  </si>
  <si>
    <t>S1-S19-4P</t>
  </si>
  <si>
    <t>S1-S19-5P</t>
  </si>
  <si>
    <t>S9-S19-PMCR-1</t>
  </si>
  <si>
    <t>On-site Premium Exchange S19 1YR</t>
  </si>
  <si>
    <t>S9-S19-PMCR-2</t>
  </si>
  <si>
    <t>On-site Premium Exchange S19 2YR</t>
  </si>
  <si>
    <t>S9-S19-PMCR-3</t>
  </si>
  <si>
    <t>On-site Premium Exchange S19 3YR</t>
  </si>
  <si>
    <t>S9-S19-PMCR-4</t>
  </si>
  <si>
    <t>S9-S19-PMCR-5</t>
  </si>
  <si>
    <t>Annual Price</t>
  </si>
  <si>
    <t>S1-14000</t>
  </si>
  <si>
    <t>S1-14000C</t>
  </si>
  <si>
    <t>S1-3400</t>
  </si>
  <si>
    <t>S1-3400-2</t>
  </si>
  <si>
    <t>S1-3400-2C</t>
  </si>
  <si>
    <t>S1-3400-5</t>
  </si>
  <si>
    <t>S1-3400-5C</t>
  </si>
  <si>
    <t>S1-3400C</t>
  </si>
  <si>
    <t>S1-394-2C</t>
  </si>
  <si>
    <t>S1-394-C</t>
  </si>
  <si>
    <t>S1-39400</t>
  </si>
  <si>
    <t>S1-39400-2</t>
  </si>
  <si>
    <t>S1-395</t>
  </si>
  <si>
    <t>S1-395-2</t>
  </si>
  <si>
    <t>S1-395-2C</t>
  </si>
  <si>
    <t>S1-395-C</t>
  </si>
  <si>
    <t>S1-4000-2</t>
  </si>
  <si>
    <t>S1-40X</t>
  </si>
  <si>
    <t>S1-40X-2</t>
  </si>
  <si>
    <t>S1-4200</t>
  </si>
  <si>
    <t>S1-4200-2</t>
  </si>
  <si>
    <t>S1-4200-2C</t>
  </si>
  <si>
    <t>S1-4200C</t>
  </si>
  <si>
    <t>S1-4500</t>
  </si>
  <si>
    <t>S1-4500-2</t>
  </si>
  <si>
    <t>S1-4500-2C</t>
  </si>
  <si>
    <t>S1-4500C</t>
  </si>
  <si>
    <t>S1-5300</t>
  </si>
  <si>
    <t>S1-5300-2</t>
  </si>
  <si>
    <t>S1-5300-2C</t>
  </si>
  <si>
    <t>S1-5300C</t>
  </si>
  <si>
    <t>S1-6000</t>
  </si>
  <si>
    <t>S1-6000-2</t>
  </si>
  <si>
    <t>S1-6000-2C</t>
  </si>
  <si>
    <t>S1-6000-5</t>
  </si>
  <si>
    <t>S1-6000-5C</t>
  </si>
  <si>
    <t>S1-6000-ES</t>
  </si>
  <si>
    <t>S1-6000-ES-2</t>
  </si>
  <si>
    <t>S1-6000-ES-2C</t>
  </si>
  <si>
    <t>S1-6000-ES-5</t>
  </si>
  <si>
    <t>S1-6000-ES-5C</t>
  </si>
  <si>
    <t>S1-6000-ES-C</t>
  </si>
  <si>
    <t>S1-6000-O2</t>
  </si>
  <si>
    <t>S1-6000-O2-2</t>
  </si>
  <si>
    <t>S1-6000-O2-2C</t>
  </si>
  <si>
    <t>S1-6000-O2-5</t>
  </si>
  <si>
    <t>S1-6000-O2-5C</t>
  </si>
  <si>
    <t>S1-6000-O2-C</t>
  </si>
  <si>
    <t>S1-6000C</t>
  </si>
  <si>
    <t>S1-802LT</t>
  </si>
  <si>
    <t>S1-802LT-2</t>
  </si>
  <si>
    <t>S1-ABP2400-1P</t>
  </si>
  <si>
    <t>S1-ABP2400-2P</t>
  </si>
  <si>
    <t>S1-ABP2400-3P</t>
  </si>
  <si>
    <t>S1-ABP2400-4P</t>
  </si>
  <si>
    <t>S1-ABP2400-5P</t>
  </si>
  <si>
    <t>S1-ABP2400-UP-2P</t>
  </si>
  <si>
    <t>S1-CC-ECG-1</t>
  </si>
  <si>
    <t>S1-CC-ECG-3</t>
  </si>
  <si>
    <t>S1-CC-ECG-5</t>
  </si>
  <si>
    <t>S1-CIWS</t>
  </si>
  <si>
    <t>S1-CIWS-2</t>
  </si>
  <si>
    <t>S1-CIWS-2C</t>
  </si>
  <si>
    <t>S1-CIWS-5</t>
  </si>
  <si>
    <t>S1-CIWS-5C</t>
  </si>
  <si>
    <t>S1-CIWSC</t>
  </si>
  <si>
    <t>S1-CP100</t>
  </si>
  <si>
    <t>S1-CP100-2</t>
  </si>
  <si>
    <t>S1-CP150</t>
  </si>
  <si>
    <t>S1-CP150-2</t>
  </si>
  <si>
    <t>S1-CP150-5</t>
  </si>
  <si>
    <t>S1-CP150S</t>
  </si>
  <si>
    <t>S1-CP150S-2</t>
  </si>
  <si>
    <t>S1-CP150S-5</t>
  </si>
  <si>
    <t>S1-CP200</t>
  </si>
  <si>
    <t>S1-CP200-2</t>
  </si>
  <si>
    <t>S1-CP200S</t>
  </si>
  <si>
    <t>S1-CP200S-2</t>
  </si>
  <si>
    <t>S1-CP50</t>
  </si>
  <si>
    <t>S1-CP50-2</t>
  </si>
  <si>
    <t>S1-CPWS-ABPM</t>
  </si>
  <si>
    <t>S1-CPWS-ABPM-2</t>
  </si>
  <si>
    <t>S1-CPWS-BNDL</t>
  </si>
  <si>
    <t>S1-CPWS-BNDL-2</t>
  </si>
  <si>
    <t>S1-CPWS-R</t>
  </si>
  <si>
    <t>S1-CPWS-R-2</t>
  </si>
  <si>
    <t>S1-CPWS-S</t>
  </si>
  <si>
    <t>S1-CPWS-S-2</t>
  </si>
  <si>
    <t>S1-CPWS-SPO</t>
  </si>
  <si>
    <t>S1-CPWS-SPO-2</t>
  </si>
  <si>
    <t>S1-CSM</t>
  </si>
  <si>
    <t>S1-CSM-2</t>
  </si>
  <si>
    <t>S1-CSM-2C</t>
  </si>
  <si>
    <t>S1-CSM-5</t>
  </si>
  <si>
    <t>S1-CSM-5C</t>
  </si>
  <si>
    <t>S1-CSM-C</t>
  </si>
  <si>
    <t>S1-ELI10-2P</t>
  </si>
  <si>
    <t>S1-ELI10-UP-2P</t>
  </si>
  <si>
    <t>S1-ELI150C-UP-2P</t>
  </si>
  <si>
    <t>S1-ELI250C-UP-2P</t>
  </si>
  <si>
    <t>S1-ELI280-UP-2P</t>
  </si>
  <si>
    <t>S1-ELI350-4</t>
  </si>
  <si>
    <t>S1-ELI350-4P</t>
  </si>
  <si>
    <t>S1-ELI350-5</t>
  </si>
  <si>
    <t>S1-ELI350-5P</t>
  </si>
  <si>
    <t>S1-ELI380-UP-2P</t>
  </si>
  <si>
    <t>S1-M690</t>
  </si>
  <si>
    <t>S1-M690-2</t>
  </si>
  <si>
    <t>S1-MT3</t>
  </si>
  <si>
    <t>S1-MT3-2</t>
  </si>
  <si>
    <t>S1-MT3-2C</t>
  </si>
  <si>
    <t>S1-MT3C</t>
  </si>
  <si>
    <t>S1-RV100-1</t>
  </si>
  <si>
    <t>S1-RV100-1P</t>
  </si>
  <si>
    <t>S1-RV100-2</t>
  </si>
  <si>
    <t>S1-RV100-2P</t>
  </si>
  <si>
    <t>S1-RV100-3</t>
  </si>
  <si>
    <t>S1-RV100-3P</t>
  </si>
  <si>
    <t>S1-S12-UP-1P</t>
  </si>
  <si>
    <t>S1-S19-UP-1P</t>
  </si>
  <si>
    <t>S1-S4-UP-1P</t>
  </si>
  <si>
    <t>S1-VS100</t>
  </si>
  <si>
    <t>S1-VS100-2</t>
  </si>
  <si>
    <t>S1-VS100-5</t>
  </si>
  <si>
    <t>S2-20X</t>
  </si>
  <si>
    <t>S2-20X-2</t>
  </si>
  <si>
    <t>S2-24X</t>
  </si>
  <si>
    <t>S2-24X-2</t>
  </si>
  <si>
    <t>S2-3400</t>
  </si>
  <si>
    <t>S2-3400-2</t>
  </si>
  <si>
    <t>S2-3400-5</t>
  </si>
  <si>
    <t>S2-40X</t>
  </si>
  <si>
    <t>S2-40X-2</t>
  </si>
  <si>
    <t>S2-4200</t>
  </si>
  <si>
    <t>S2-4200-2</t>
  </si>
  <si>
    <t>S2-4500</t>
  </si>
  <si>
    <t>S2-4500-2</t>
  </si>
  <si>
    <t>S2-5300</t>
  </si>
  <si>
    <t>S2-5300-2</t>
  </si>
  <si>
    <t>S2-6000</t>
  </si>
  <si>
    <t>S2-6000-2</t>
  </si>
  <si>
    <t>S2-6000-5</t>
  </si>
  <si>
    <t>S2-6000-ES</t>
  </si>
  <si>
    <t>S2-6000-ES-2</t>
  </si>
  <si>
    <t>S2-6000-ES-5</t>
  </si>
  <si>
    <t>S2-6000-O2</t>
  </si>
  <si>
    <t>S2-6000-O2-2</t>
  </si>
  <si>
    <t>S2-6000-O2-5</t>
  </si>
  <si>
    <t>S2-802LT</t>
  </si>
  <si>
    <t>S2-802LT-2</t>
  </si>
  <si>
    <t>S2-CIWS</t>
  </si>
  <si>
    <t>S2-CIWS-2</t>
  </si>
  <si>
    <t>S2-CIWS-5</t>
  </si>
  <si>
    <t>S2-CP150</t>
  </si>
  <si>
    <t>S2-CP150-2</t>
  </si>
  <si>
    <t>S2-CP150-5</t>
  </si>
  <si>
    <t>S2-CSM</t>
  </si>
  <si>
    <t>S2-CSM-2</t>
  </si>
  <si>
    <t>S2-CSM-5</t>
  </si>
  <si>
    <t>S9-CCMDSTM-PMCR-1</t>
  </si>
  <si>
    <t>S9-CCMDTM-PMCR-1</t>
  </si>
  <si>
    <t>S9-CIWS-PMC</t>
  </si>
  <si>
    <t>S9-CIWS-PMC-2</t>
  </si>
  <si>
    <t>S9-CIWS-PMC-3</t>
  </si>
  <si>
    <t>S9-CIWS-PMC-4</t>
  </si>
  <si>
    <t>S9-CIWS-PMC-5</t>
  </si>
  <si>
    <t>S9-CIWS-PMCR</t>
  </si>
  <si>
    <t>S9-CIWS-PMCR-2</t>
  </si>
  <si>
    <t>S9-CIWS-PMCR-3</t>
  </si>
  <si>
    <t>S9-CIWS-PMCR-4</t>
  </si>
  <si>
    <t>S9-CIWS-PMCR-5</t>
  </si>
  <si>
    <t>S9-CSM-PMC</t>
  </si>
  <si>
    <t>S9-CSM-PMC-2</t>
  </si>
  <si>
    <t>S9-CSM-PMC-3</t>
  </si>
  <si>
    <t>S9-CSM-PMC-4</t>
  </si>
  <si>
    <t>S9-CSM-PMC-5</t>
  </si>
  <si>
    <t>S9-CSM-PMCR</t>
  </si>
  <si>
    <t>S9-CSM-PMCR-2</t>
  </si>
  <si>
    <t>S9-CSM-PMCR-3</t>
  </si>
  <si>
    <t>S9-CSM-PMCR-4</t>
  </si>
  <si>
    <t>S9-CSM-PMCR-5</t>
  </si>
  <si>
    <t>S9-CVSM-PMC</t>
  </si>
  <si>
    <t>S9-CVSM-PMC-2</t>
  </si>
  <si>
    <t>S9-CVSM-PMC-3</t>
  </si>
  <si>
    <t>S9-CVSM-PMC-4</t>
  </si>
  <si>
    <t>S9-CVSM-PMC-5</t>
  </si>
  <si>
    <t>S9-CVSM-PMCR</t>
  </si>
  <si>
    <t>S9-CVSM-PMCR-2</t>
  </si>
  <si>
    <t>S9-CVSM-PMCR-3</t>
  </si>
  <si>
    <t>S9-CVSM-PMCR-4</t>
  </si>
  <si>
    <t>S9-CVSM-PMCR-5</t>
  </si>
  <si>
    <t>S9-ELI350-PMCR-4</t>
  </si>
  <si>
    <t>S9-ELI350-PMCR-5</t>
  </si>
  <si>
    <t>S9-LXI-PMC</t>
  </si>
  <si>
    <t>S9-LXI-PMC-2</t>
  </si>
  <si>
    <t>S9-LXI-PMC-3</t>
  </si>
  <si>
    <t>S9-LXI-PMC-4</t>
  </si>
  <si>
    <t>S9-LXI-PMC-5</t>
  </si>
  <si>
    <t>S9-LXI-PMCR</t>
  </si>
  <si>
    <t>S9-LXI-PMCR-2</t>
  </si>
  <si>
    <t>S9-LXI-PMCR-3</t>
  </si>
  <si>
    <t>S9-LXI-PMCR-4</t>
  </si>
  <si>
    <t>S9-LXI-PMCR-5</t>
  </si>
  <si>
    <t>S9-SPOT-PMC</t>
  </si>
  <si>
    <t>S9-SPOT-PMC-2</t>
  </si>
  <si>
    <t>S9-SPOT-PMC-3</t>
  </si>
  <si>
    <t>S9-SPOT-PMC-4</t>
  </si>
  <si>
    <t>S9-SPOT-PMC-5</t>
  </si>
  <si>
    <t>S9-SPOT-PMCR</t>
  </si>
  <si>
    <t>S9-SPOT-PMCR-2</t>
  </si>
  <si>
    <t>S9-SPOT-PMCR-3</t>
  </si>
  <si>
    <t>S9-SPOT-PMCR-4</t>
  </si>
  <si>
    <t>S9-SPOT-PMCR-5</t>
  </si>
  <si>
    <t>S9-VSM300-PMC</t>
  </si>
  <si>
    <t>S9-VSM300-PMC-2</t>
  </si>
  <si>
    <t>S9-VSM300-PMC-3</t>
  </si>
  <si>
    <t>S9-VSM300-PMC-4</t>
  </si>
  <si>
    <t>S9-VSM300-PMC-5</t>
  </si>
  <si>
    <t>S9-VSM300-PMCR</t>
  </si>
  <si>
    <t>S9-VSM300-PMCR-2</t>
  </si>
  <si>
    <t>S9-VSM300-PMCR-3</t>
  </si>
  <si>
    <t>S9-VSM300-PMCR-4</t>
  </si>
  <si>
    <t>S9-VSM300-PMCR-5</t>
  </si>
  <si>
    <t>S9-XS-PMCR-1</t>
  </si>
  <si>
    <t>S9-XS-PMCR-2</t>
  </si>
  <si>
    <t>S9-XS-PMCR-3</t>
  </si>
  <si>
    <t>S9-XS-PMCR-4</t>
  </si>
  <si>
    <t>S9-XS-PMCR-5</t>
  </si>
  <si>
    <t xml:space="preserve">S9-SCS-PMCR-UP-1      </t>
  </si>
  <si>
    <t xml:space="preserve">ON-SITE PM, CAL, RPR WTY UP, SCS 1YR      </t>
  </si>
  <si>
    <t>S1-SCS-UP-1P</t>
  </si>
  <si>
    <t>Comp Ptnr PGM Prem Wty Up, SCS 1YR</t>
  </si>
  <si>
    <t>PIC</t>
  </si>
  <si>
    <t>PIC Premium</t>
  </si>
  <si>
    <t>Calibration</t>
  </si>
  <si>
    <t>Software Updates</t>
  </si>
  <si>
    <t>Free Shipping</t>
  </si>
  <si>
    <t>Technical Support</t>
  </si>
  <si>
    <t>Loaner</t>
  </si>
  <si>
    <t>Exchange Repl</t>
  </si>
  <si>
    <t>Accidental Damage</t>
  </si>
  <si>
    <t>Factory Repair Service</t>
  </si>
  <si>
    <t>Accessory Protection</t>
  </si>
  <si>
    <t>Accessory Exclusions</t>
  </si>
  <si>
    <t>-</t>
  </si>
  <si>
    <t>Yes, On-Site</t>
  </si>
  <si>
    <t>SmartCare On-Site</t>
  </si>
  <si>
    <t>Yes</t>
  </si>
  <si>
    <t xml:space="preserve">Yes </t>
  </si>
  <si>
    <t>Standard</t>
  </si>
  <si>
    <t>ELI280</t>
  </si>
  <si>
    <t>Warranty Uplifts are concurrent with warranty</t>
  </si>
  <si>
    <t>S1-SCS-1P</t>
  </si>
  <si>
    <t>Surveyor Central, COMP PARTNER PGM PREMIUM 1YR</t>
  </si>
  <si>
    <t>S1-SCS-2P</t>
  </si>
  <si>
    <t>Surveyor Central, COMP PARTNER PGM PREMIUM 2YR</t>
  </si>
  <si>
    <t>S1-SCS-3P</t>
  </si>
  <si>
    <t>Surveyor Central, COMP PARTNER PGM PREMIUM 3YR</t>
  </si>
  <si>
    <t>S1-SCS-4P</t>
  </si>
  <si>
    <t>Surveyor Central, COMP PARTNER PGM PREMIUM 4YR</t>
  </si>
  <si>
    <t>S1-SCS-5P</t>
  </si>
  <si>
    <t>Surveyor Central, COMP PARTNER PGM PREMIUM 5YR</t>
  </si>
  <si>
    <t>24x7x365</t>
  </si>
  <si>
    <t>Remote Support</t>
  </si>
  <si>
    <t>Standard Business Hours</t>
  </si>
  <si>
    <t>Exclusions</t>
  </si>
  <si>
    <t>Software</t>
  </si>
  <si>
    <t>SmartCare</t>
  </si>
  <si>
    <t>On-site PM, Cal, Rpr Wty Up, S12 2YR</t>
  </si>
  <si>
    <t>S9-S12-PMCR-UP-2</t>
  </si>
  <si>
    <t>S9-S19-PMCR-UP-2</t>
  </si>
  <si>
    <t>On-site PM, Cal, Rpr Wty Up, S19 2YR</t>
  </si>
  <si>
    <t>SURESIGHT VS, COMPREHENSIVE PARTNER PGM</t>
  </si>
  <si>
    <t>PROBP 3400, COMPREHENSIVE PARTNER PGM</t>
  </si>
  <si>
    <t>PROBP 3400, COMP PARTNER PGM 2YR</t>
  </si>
  <si>
    <t>PROBP 3400, COMP PARTNER PGM 2YR+ CAL</t>
  </si>
  <si>
    <t>PROBP 3400, COMP PARTNER PGM 5YR</t>
  </si>
  <si>
    <t>PROBP 3400, COMP PARTNER PGM 5YR+ CAL</t>
  </si>
  <si>
    <t>PROBP 3400, COMP PARTNER PGM+ CAL</t>
  </si>
  <si>
    <t>OAE-39400, COMPREHENSIVE PARTNER PGM 1YR</t>
  </si>
  <si>
    <t>OAE-395 COMP PARTNER PGM 1YR</t>
  </si>
  <si>
    <t>OAE-395 COMP PARTNER PGM 2YR</t>
  </si>
  <si>
    <t>SPOT, COMPREHENSIVE PARTNER PGM</t>
  </si>
  <si>
    <t>SPOT, COMP PARTNER PGM 2YR</t>
  </si>
  <si>
    <t>SPOT, COMP PARTNER PGM 2YR+ CAL</t>
  </si>
  <si>
    <t>SPOT, COMPREHENSIVE PARTNER PGM+ CAL</t>
  </si>
  <si>
    <t>SPOT LXI, COMPREHENSIVE PARTNER PGM</t>
  </si>
  <si>
    <t>SPOT LXI, COMP PARTNER PGM 2YR</t>
  </si>
  <si>
    <t>SPOT LXI, COMP PARTNER PGM 2YR+ CAL</t>
  </si>
  <si>
    <t>SPOT LXI, COMPREHENSIVE PARTNER PGM+ CAL</t>
  </si>
  <si>
    <t>CVSM, COMPREHENSIVE PARTNER PGM</t>
  </si>
  <si>
    <t>CVSM, COMP PARTNER PGM 2YR</t>
  </si>
  <si>
    <t>VSM 6000, COMP PARTNER PGM 2YR+ CAL</t>
  </si>
  <si>
    <t>CVSM, COMP PARTNER PGM 5YR</t>
  </si>
  <si>
    <t>CVSM, COMP PARTNER PGM 5YR+ CAL</t>
  </si>
  <si>
    <t>CVSM, COMPREHENSIVE PARTNER PGM WITH CO2</t>
  </si>
  <si>
    <t>CVSM,COMPREHENSIVE PARTNER PGM W/CO2 2YR</t>
  </si>
  <si>
    <t>CVSM CO2, COMP W/CAL PARTNER PGM 2YR</t>
  </si>
  <si>
    <t>CVSM,COMPREHENSIVE PARTNER PGM W/CO2 5YR</t>
  </si>
  <si>
    <t>CVSM CO2, COMP W/CAL PARTNER PGM 5YR</t>
  </si>
  <si>
    <t>CVSM CO2, COMP W/CAL PARTNER PGM 1YR</t>
  </si>
  <si>
    <t>VSM 6000, COMPREHENSIVE PARTNER PGM+ CAL</t>
  </si>
  <si>
    <t>CIWS, COMPREHENSIVE PARTNER PGM</t>
  </si>
  <si>
    <t>CIWS, COMP PARTNER PGM 2YR</t>
  </si>
  <si>
    <t>CIWS, COMP PARTNER PGM 2YR+ CAL</t>
  </si>
  <si>
    <t>CIWS, COMP PARTNER PGM 5YR</t>
  </si>
  <si>
    <t>CIWS, COMP PARTNER PGM 5YR+ CAL</t>
  </si>
  <si>
    <t>CIWS, COMPREHENSIVE PARTNER PGM+ CAL</t>
  </si>
  <si>
    <t>CP150, COMPREHENSIVE PARTNER PGM</t>
  </si>
  <si>
    <t>CP150, COMPREHENSIVE PARTNER PGM 2YR</t>
  </si>
  <si>
    <t>CP150, COMPREHENSIVE PARTNER PGM 5 YR</t>
  </si>
  <si>
    <t>CP150 SPO COMPREHENSIVE PARTNER PGM</t>
  </si>
  <si>
    <t>CP150 SPO COMPREHENSIVE PARTNER PGM 2YR</t>
  </si>
  <si>
    <t>CP150 SPO COMPREHENSIVE PARTNER PGM 5YR</t>
  </si>
  <si>
    <t>CP50, COMPREHENSIVE PARTNER PGM</t>
  </si>
  <si>
    <t>CP50, COMP PARTNER PGM 2YR</t>
  </si>
  <si>
    <t>CPWS ABPM, COMPREHENSIVE PARTNER PGM</t>
  </si>
  <si>
    <t>CPWS ABPM, COMPREHENSIVE PARTNER PGM 2YR</t>
  </si>
  <si>
    <t>CPWS BNDL, COMPREHENSIVE PARTNER PGM</t>
  </si>
  <si>
    <t>CPWS BNDL, COMPREHENSIVE PARTNER PGM 2YR</t>
  </si>
  <si>
    <t>CPWS RESTING, COMPREHENSIVE PARTNER PGM</t>
  </si>
  <si>
    <t>CPWS RESTING, COMP PARTNER PGM 2YR</t>
  </si>
  <si>
    <t>CPWS STRESS, COMPREHENSIVE PARTNER PGM</t>
  </si>
  <si>
    <t>CPWS STRESS, COMP PARTNER PGM 2YR</t>
  </si>
  <si>
    <t>CPWS SPO, COMPREHENSIVE PARTNER PGM</t>
  </si>
  <si>
    <t>CPWS SPO, COMPREHENSIVE PARTNER PGM 2YR</t>
  </si>
  <si>
    <t>CSM, COMP PARTNER PGM 1YR</t>
  </si>
  <si>
    <t>CSM, COMP PARTNER PGM 2YR</t>
  </si>
  <si>
    <t>CSM, COMP PARTNER PGM 5YR</t>
  </si>
  <si>
    <t>M690/692, COMPREHENSIVE PARTNER PGM 2YR</t>
  </si>
  <si>
    <t>MICROTYMP 3, COMPREHENSIVE PARTNER PGM</t>
  </si>
  <si>
    <t>RV100, COMP PARTNER PGM PREM 1YR</t>
  </si>
  <si>
    <t>RV100, COMP PARTNER PGM PREM 2YR</t>
  </si>
  <si>
    <t>RV100,COMP PARTNER PGM PREM 3YR</t>
  </si>
  <si>
    <t>VS100 SPOT VS COMP PARTNER PGM</t>
  </si>
  <si>
    <t>VS100 SPOT VS COMP PARTNER PGM 2YR</t>
  </si>
  <si>
    <t>VS100 SPOT VS COMP PARTNER PGM 5YR</t>
  </si>
  <si>
    <t>ON-SITE PREV MNTC_CAL_CIWS-2Y</t>
  </si>
  <si>
    <t>ON-SITE PREV MNTC_CAL_CIWS-3Y</t>
  </si>
  <si>
    <t>ON-SITE PREV MNTC_CAL_CIWS-4Y</t>
  </si>
  <si>
    <t>ON-SITE PREV MNTC_CAL_CIWS-5Y</t>
  </si>
  <si>
    <t>On-Site Prev Mntc, Cal and Repair, CIWS</t>
  </si>
  <si>
    <t>ON-SITE PREV MNTC_CAL_REPAIR_CIWS-2Y</t>
  </si>
  <si>
    <t>ON-SITE PREV MNTC_CAL_REPAIR_CIWS-3Y</t>
  </si>
  <si>
    <t>ON-SITE PREV MNTC_CAL_REPAIR_CIWS-4Y</t>
  </si>
  <si>
    <t>ON-SITE PREV MNTC_CAL_REPAIR_CIWS-5Y</t>
  </si>
  <si>
    <t>On-Site Prev Mntc and Cal, CSM</t>
  </si>
  <si>
    <t>On-Site Prev Mntc, Cal &amp; Repair CSM</t>
  </si>
  <si>
    <t>On-Site Prev Mntc and Cal, CVSM</t>
  </si>
  <si>
    <t>ON-SITE PREV MNTC_CAL_CVSM-2Y</t>
  </si>
  <si>
    <t>ON-SITE PREV MNTC_CAL_CVSM-3Y</t>
  </si>
  <si>
    <t>ON-SITE PREV MNTC_CAL_CVSM-4Y</t>
  </si>
  <si>
    <t>ON-SITE PREV MNTC_CAL_CVSM-5Y</t>
  </si>
  <si>
    <t>On-Site Prev Mntc, Cal and Repair, CVSM</t>
  </si>
  <si>
    <t>ON-SITE PREV MNTC_CAL_REPAIR_CVSM-2Y</t>
  </si>
  <si>
    <t>ON-SITE PREV MNTC_CAL_REPAIR_CVSM-3Y</t>
  </si>
  <si>
    <t>ON-SITE PREV MNTC_CAL_REPAIR_CVSM-4Y</t>
  </si>
  <si>
    <t>ON-SITE PREV MNTC_CAL_REPAIR_CVSM-5Y</t>
  </si>
  <si>
    <t>ON-SITE PM, CAL RPR, QSTRESS SW/HW 1YR</t>
  </si>
  <si>
    <t>ON-SITE PM, CAL RPR, QSTRESS SW/HW 2YR</t>
  </si>
  <si>
    <t>ON-SITE PM, CAL RPR, QSTRESS SW/HW 3YR</t>
  </si>
  <si>
    <t>ON-SITE PM, CAL RPR, QSTRESS SW/HW 4YR</t>
  </si>
  <si>
    <t>ON-SITE PM, CAL RPR, QSTRESS SW/HW 5YR</t>
  </si>
  <si>
    <t>ON-SITE PM, CAL RPR, QSTM55 1YR</t>
  </si>
  <si>
    <t>ON-SITE PM, CAL RPR, QSTM55 2YR</t>
  </si>
  <si>
    <t>ON-SITE PM, CAL RPR, QSTM55 4YR</t>
  </si>
  <si>
    <t>ON-SITE PM, CAL RPR, QSTM55 5YR</t>
  </si>
  <si>
    <t>ON-SITE PM, CAL RPR, QSTM65 1YR</t>
  </si>
  <si>
    <t>ON-SITE PM, CAL RPR, QSTM65 2YR</t>
  </si>
  <si>
    <t>ON-SITE PM, CAL RPR, QSTM65 3YR</t>
  </si>
  <si>
    <t>ON-SITE PM, CAL RPR, XSCRIBE SW/HW 1YR</t>
  </si>
  <si>
    <t>ON-SITE PM, CAL RPR, XSCRIBE SW/HW 2YR</t>
  </si>
  <si>
    <t>ON-SITE PM, CAL RPR, XSCRIBE SW/HW 3YR</t>
  </si>
  <si>
    <t>ON-SITE PM, CAL RPR, XSCRIBE SW/HW 4YR</t>
  </si>
  <si>
    <t>ON-SITE PM, CAL RPR, XSCRIBE SW/HW 5YR</t>
  </si>
  <si>
    <t>S3-HSCRIBECLN-1</t>
  </si>
  <si>
    <t>HSCRIBE CLINIC SOFTWARE MAINT 1 YR</t>
  </si>
  <si>
    <t>S3-HSCRIBECLN-2</t>
  </si>
  <si>
    <t>S3-HSCRIBECLN-3</t>
  </si>
  <si>
    <t>S3-HSCRIBECLN-4</t>
  </si>
  <si>
    <t>S3-HSCRIBECLN-5</t>
  </si>
  <si>
    <t>S3-HSCRIBEENT-1</t>
  </si>
  <si>
    <t>HSCRIBE ENT SOFTWARE MAINTENANCE 1 YR</t>
  </si>
  <si>
    <t>S3-HSCRIBEENT-2</t>
  </si>
  <si>
    <t>S3-HSCRIBEENT-3</t>
  </si>
  <si>
    <t>S3-HSCRIBEENT-4</t>
  </si>
  <si>
    <t>S3-HSCRIBEENT-5</t>
  </si>
  <si>
    <t>S3-HSCRIBEREMOTE-1</t>
  </si>
  <si>
    <t>HSCRIBE REMOTE SOFTWARE MAINTENANCE 1 YR</t>
  </si>
  <si>
    <t>S3-HSCRIBEREMOTE-2</t>
  </si>
  <si>
    <t>S3-HSCRIBEREMOTE-3</t>
  </si>
  <si>
    <t>S3-HSCRIBEREMOTE-4</t>
  </si>
  <si>
    <t>S3-HSCRIBEREMOTE-5</t>
  </si>
  <si>
    <t>S3-HSCRIBERX-1</t>
  </si>
  <si>
    <t>S3-HSCRIBERX-2</t>
  </si>
  <si>
    <t>S3-HSCRIBERX-3</t>
  </si>
  <si>
    <t>S3-HSCRIBERX-4</t>
  </si>
  <si>
    <t>S3-HSCRIBERX-5</t>
  </si>
  <si>
    <t>S3-PREMIUM-CS</t>
  </si>
  <si>
    <t>PARTNERS IN CARE PREM SERVICES CONNEX CS</t>
  </si>
  <si>
    <t>S3-PREMIUM-CS-RIDE</t>
  </si>
  <si>
    <t>S3-PREMIUM-ES</t>
  </si>
  <si>
    <t>S3-PREMIUM-ES-R</t>
  </si>
  <si>
    <t>S3-QS-1</t>
  </si>
  <si>
    <t>S3-QS-2</t>
  </si>
  <si>
    <t>S3-QS-3</t>
  </si>
  <si>
    <t>S3-QS-4</t>
  </si>
  <si>
    <t>S3-QS-5</t>
  </si>
  <si>
    <t>S3-QTWS-MNO-4</t>
  </si>
  <si>
    <t xml:space="preserve">Connex ProBP 3400 </t>
  </si>
  <si>
    <t>Spot Vital Signs Lxi</t>
  </si>
  <si>
    <t>CVSM - Connex Vital Signs Monitor</t>
  </si>
  <si>
    <t>CIWS - Connex Integrated Wall System</t>
  </si>
  <si>
    <t>CP150</t>
  </si>
  <si>
    <t>CP50</t>
  </si>
  <si>
    <t>CONNEX CSK ANNUAL MAINT. PER DEVICE</t>
  </si>
  <si>
    <t>CONNEX VM MAINTENANCE AGREEMENT</t>
  </si>
  <si>
    <t>S6-BASIC-CS</t>
  </si>
  <si>
    <t>PARTNERS IN CARE BASIC SW SUPPORT, CS</t>
  </si>
  <si>
    <t>S6-FULL-CS</t>
  </si>
  <si>
    <t>PARTNERS IN CARE FULL SERVICES CONNEX CS</t>
  </si>
  <si>
    <t>XSCRIBE SYSTEM w/Treadmill</t>
  </si>
  <si>
    <t>Yes, Mail-In</t>
  </si>
  <si>
    <t>Online Technical Service Training</t>
  </si>
  <si>
    <t xml:space="preserve">Free credit with each device </t>
  </si>
  <si>
    <t>SureTemp Plus 690/692</t>
  </si>
  <si>
    <t>Exchange</t>
  </si>
  <si>
    <t>39402 Hearing Screener Probe Accessory</t>
  </si>
  <si>
    <t>M690/692, COMPREHENSIVE PARTNER PGM 1YR</t>
  </si>
  <si>
    <t>Battery door, Connex ProBP USB cables and power supply mounting kit, Lithium-Ion battery, mobile stand cord, and handheld/wall mount cord</t>
  </si>
  <si>
    <t>Thermal Printer, Charging Accessory (trandformer and cord only), rechargeable lithium-ion battery</t>
  </si>
  <si>
    <t>Power Supply Set (Includes wall charger with connector and power cord)</t>
  </si>
  <si>
    <t>PRICING TOOL USED</t>
  </si>
  <si>
    <t>Entitlements</t>
  </si>
  <si>
    <t>No</t>
  </si>
  <si>
    <t>NA</t>
  </si>
  <si>
    <t>SmartCare Complete</t>
  </si>
  <si>
    <t xml:space="preserve">SmartCare PM </t>
  </si>
  <si>
    <t>Masimo reusable sensors &amp; rainbow cable, temperature probes, SureTemp probes &amp; well assembly, barcode scanner, power cord, Braun TermoScan PRO 4000 &amp; rechargeable battery pack, nurse call cable, Nellcor SuraSoft transducer with finger clip  &amp; extension cable, &amp; Lithium-Ion Battery Pack</t>
  </si>
  <si>
    <t>1 Lead Set per year, Lithium-Ion battery pack, power cord</t>
  </si>
  <si>
    <t xml:space="preserve">Does not cover electrodes.  </t>
  </si>
  <si>
    <t>Not Included</t>
  </si>
  <si>
    <t>Priority Phone Line</t>
  </si>
  <si>
    <t>S9-HSCRIBE-PMCR-1</t>
  </si>
  <si>
    <t>S9-HSCRIBE-PMCR-2</t>
  </si>
  <si>
    <t>S9-HSCRIBE-PMCR-3</t>
  </si>
  <si>
    <t>S9-HSCRIBE-PMCR-4</t>
  </si>
  <si>
    <t>S9-HSCRIBE-PMCR-5</t>
  </si>
  <si>
    <t>ON-SITE PM, CAL RPR, HSCRIBE 1YR</t>
  </si>
  <si>
    <t>ON-SITE PM, CAL RPR, HSCRIBE 2YR</t>
  </si>
  <si>
    <t>ON-SITE PM, CAL RPR, HSCRIBE 3YR</t>
  </si>
  <si>
    <t>ON-SITE PM, CAL RPR, HSCRIBE 4YR</t>
  </si>
  <si>
    <t>ON-SITE PM, CAL RPR, HSCRIBE 5YR</t>
  </si>
  <si>
    <t>1 Lead Set per year, Lithium-Ion battery pack, power cord, and calibration syringe for CardioPerfect workstation, Spiro Dongle for the "150S" agreements</t>
  </si>
  <si>
    <t>No - Advance Replacement</t>
  </si>
  <si>
    <t>Probe and Well Assembly</t>
  </si>
  <si>
    <t>Only repair option is a $180 exchange</t>
  </si>
  <si>
    <t>Exchange Only</t>
  </si>
  <si>
    <t>Vision Screening - SURESIGHT</t>
  </si>
  <si>
    <t>Vision Screening - VS100 SPOT</t>
  </si>
  <si>
    <t>Cannot sell on s/n below 15000</t>
  </si>
  <si>
    <t>Dock and USB cable</t>
  </si>
  <si>
    <t xml:space="preserve">No loaners.   </t>
  </si>
  <si>
    <t>Preventive Maintenance</t>
  </si>
  <si>
    <t>Microtymp 3</t>
  </si>
  <si>
    <t>Documentation Card Holder Accessory, Lithium-Ion Battery, 8' Power Cord</t>
  </si>
  <si>
    <t>Stop selling service agreements in June 2019</t>
  </si>
  <si>
    <t>N/A</t>
  </si>
  <si>
    <t>Walking Deck, Walking Belt, AC Drive Module, Drive Belt, Drive Motor, Grade Motor, Config Plate, Transformer, Tensioner</t>
  </si>
  <si>
    <t>No minimum device requirement for on-site eligibility, do not need to fill out on-site exception spreadsheet tool</t>
  </si>
  <si>
    <t>S1-CP150-3</t>
  </si>
  <si>
    <t>CP150, COMPREHENSIVE PARTNER PGM 3YR</t>
  </si>
  <si>
    <t>S1-CP150S-3</t>
  </si>
  <si>
    <t>CP150 SPO COMPREHENSIVE PARTNER PGM 3YR</t>
  </si>
  <si>
    <t>PIC + PM</t>
  </si>
  <si>
    <t>S1-CSM-3C</t>
  </si>
  <si>
    <t>S9-CSM-PMCR-UP2</t>
  </si>
  <si>
    <t>CSM, Comp Ptnr PGM Wty Up 2YR</t>
  </si>
  <si>
    <t>S1-CSM-UP-2</t>
  </si>
  <si>
    <t>S1-CSM-UP-2C</t>
  </si>
  <si>
    <t>VITALS</t>
  </si>
  <si>
    <t>CARDIOGRAPHS</t>
  </si>
  <si>
    <t>S1-6000-3C</t>
  </si>
  <si>
    <t>VSM 6000, COMP PARTNER PGM 3YR+ CAL</t>
  </si>
  <si>
    <t>S1-6000-O2-3</t>
  </si>
  <si>
    <t>CVSM,COMPREHENSIVE PARTNER PGM W/CO2 3YR</t>
  </si>
  <si>
    <t>S1-6000-O2-3C</t>
  </si>
  <si>
    <t>CVSM CO2, COMP W/CAL PARTNER PGM 3YR</t>
  </si>
  <si>
    <t>S1-6000-UP-2</t>
  </si>
  <si>
    <t>S1-6000-UP-2C</t>
  </si>
  <si>
    <t>S9-CVSM-PMCR-UP2</t>
  </si>
  <si>
    <t>S9-CVSM-PMC-UP2</t>
  </si>
  <si>
    <t>S9-CSM-PMC-UP2</t>
  </si>
  <si>
    <t>On-site PM, Cal, Wty Up, CSM 2YR</t>
  </si>
  <si>
    <t>On-site PM, Cal, Rpr Wty Up, CSM 2YR</t>
  </si>
  <si>
    <t>On-site PM, Cal, Rpr Wty Up, CVSM 2YR</t>
  </si>
  <si>
    <t>CVSM, Comp Ptnr PGM Wty Up 2YR</t>
  </si>
  <si>
    <t>CVSM, Comp Ptnr PGM Wty Up + CAL 2YR</t>
  </si>
  <si>
    <t>S1-CIWS-3</t>
  </si>
  <si>
    <t>CIWS, COMP PARTNER PGM 3YR</t>
  </si>
  <si>
    <t>S1-CIWS-3C</t>
  </si>
  <si>
    <t>CIWS, COMP PARTNER PGM 3YR+ CAL</t>
  </si>
  <si>
    <t>S1-CIWS-UP-2</t>
  </si>
  <si>
    <t>S1-CIWS-UP-2C</t>
  </si>
  <si>
    <t>S9-CIWS-PMC-UP2</t>
  </si>
  <si>
    <t>S9-CIWS-PMCR-UP2</t>
  </si>
  <si>
    <t>CIWS, Comp Ptnr PGM Wty Up 2YR</t>
  </si>
  <si>
    <t>CIWS, Comp Ptnr PGM Wty Up + CAL 2YR</t>
  </si>
  <si>
    <t>On-site PM, Cal, Rpr Wty Up, CIWS 2YR</t>
  </si>
  <si>
    <t>S1-3400-3</t>
  </si>
  <si>
    <t>PROBP 3400, COMP PARTNER PGM 3YR</t>
  </si>
  <si>
    <t>PROBP 3400, COMP PARTNER PGM 3YR+ CAL</t>
  </si>
  <si>
    <t>S1-3400-3C</t>
  </si>
  <si>
    <t>Warranty Uplifts are concurrent with warranty and must be purchased at POS</t>
  </si>
  <si>
    <t>CSM, COMP PARTNER PGM 1YR, PM +CAL</t>
  </si>
  <si>
    <t>CSM, COMP PARTNER PGM 2YR, PM +CAL</t>
  </si>
  <si>
    <t>CSM, COMP PARTNER PGM 3YR, PM +CAL</t>
  </si>
  <si>
    <t>CSM, COMP PARTNER PGM 5YR, PM +CAL</t>
  </si>
  <si>
    <t>ON-SITE PREV MNTC_PM+CAL_CSM-2Y</t>
  </si>
  <si>
    <t>ON-SITE PREV MNTC_PM+CAL_CSM-3Y</t>
  </si>
  <si>
    <t>ON-SITE PREV MNTC_PM+CAL_CSM-4Y</t>
  </si>
  <si>
    <t>ON-SITE PREV MNTC_PM+CAL_CSM-5Y</t>
  </si>
  <si>
    <t>ON-SITE PREV MNTC_PM+CAL_REPAIR_CSM-2Y</t>
  </si>
  <si>
    <t>ON-SITE PREV MNTC_PM+CAL_REPAIR_CSM-3Y</t>
  </si>
  <si>
    <t>ON-SITE PREV MNTC_PM+CAL_REPAIR_CSM-4Y</t>
  </si>
  <si>
    <t>ON-SITE PREV MNTC_PM+CAL_REPAIR_CSM-5Y</t>
  </si>
  <si>
    <t>CSM, Comp Ptnr PGM Wty Up, PM + CAL 2YR</t>
  </si>
  <si>
    <t>Warranty durations vary, reference Product-Warranty-Matrix</t>
  </si>
  <si>
    <t>EOL 7/1/2020 - no contracts past this date.</t>
  </si>
  <si>
    <t>PhysicalAssessment</t>
  </si>
  <si>
    <t>No discount</t>
  </si>
  <si>
    <t>No Discount</t>
  </si>
  <si>
    <t>Standard Warranty</t>
  </si>
  <si>
    <t>S1-3400-UP-2</t>
  </si>
  <si>
    <t>S1-3400-UP-2C</t>
  </si>
  <si>
    <t>PROBP 3400, Comp Ptnr PGM Wty Up 2YR</t>
  </si>
  <si>
    <t>S1-ELI10-UP-2</t>
  </si>
  <si>
    <t>S1-ELI150C-UP-2</t>
  </si>
  <si>
    <t>S1-ELI250C-UP-2</t>
  </si>
  <si>
    <t>ELI150C,Comp Ptner + PM PGM Wty Up 2YR</t>
  </si>
  <si>
    <t>S1-ELI280-UP-2</t>
  </si>
  <si>
    <t>ELI280, Comp Ptner PGM + PM Wty Up 2YR</t>
  </si>
  <si>
    <t>S1-ELI380-UP-2</t>
  </si>
  <si>
    <t>ELI380, Comp Ptnr PGM + PM Wty Up 2YR</t>
  </si>
  <si>
    <t>ELI150C, Comprehensive Partner Pgm + PM 1YR</t>
  </si>
  <si>
    <t>ELI150C, Comprehensive Partner Pgm + PM 2YR</t>
  </si>
  <si>
    <t>ELI150C, Comprehensive Partner Pgm + PM 3YR</t>
  </si>
  <si>
    <t>ELI150C, Comprehensive Partner Pgm + PM 4YR</t>
  </si>
  <si>
    <t>ELI150C, Comprehensive Partner Pgm + PM 5YR</t>
  </si>
  <si>
    <t>ELI250C, Comprehensive Partner Pgm + PM 1YR</t>
  </si>
  <si>
    <t>ELI250C, Comprehensive Partner Pgm + PM 2YR</t>
  </si>
  <si>
    <t>ELI250C, Comprehensive Partner Pgm + PM 3YR</t>
  </si>
  <si>
    <t>ELI280, Comprehensive Partner Pgm + PM 1YR</t>
  </si>
  <si>
    <t>ELI280, Comprehensive Partner Pgm + PM 2YR</t>
  </si>
  <si>
    <t>ELI280, Comprehensive Partner Pgm + PM 3YR</t>
  </si>
  <si>
    <t>ELI280, Comprehensive Partner Pgm + PM 4YR</t>
  </si>
  <si>
    <t>ELI280, Comprehensive Partner Pgm + PM 5YR</t>
  </si>
  <si>
    <t>ELI350, Comprehensive Partner Pgm + PM 1YR</t>
  </si>
  <si>
    <t>ELI380, Comprehensive Partner Pgm + PM 1YR</t>
  </si>
  <si>
    <t>ELI380, Comprehensive Partner Pgm + PM 2YR</t>
  </si>
  <si>
    <t>ELI380, Comprehensive Partner Pgm + PM 3YR</t>
  </si>
  <si>
    <t>ELI380, Comprehensive Partner Pgm + PM 4YR</t>
  </si>
  <si>
    <t>ELI380, Comprehensive Partner Pgm + PM 5YR</t>
  </si>
  <si>
    <t>Warranty Uplifts are concurrent with the warranty and must be purchased at POS</t>
  </si>
  <si>
    <t>S9-QSTM55-PMCR-UP1</t>
  </si>
  <si>
    <t>On-site PM, Cal, Rpr Wty Up, QSTM55 1YR</t>
  </si>
  <si>
    <t>Same accessory protection as SmartCare On-Site except patient cable has a 90 day warranty term</t>
  </si>
  <si>
    <t>S9-QSTM65-PMCR-UP1</t>
  </si>
  <si>
    <t xml:space="preserve">Standard </t>
  </si>
  <si>
    <t>S9-QS-PMCR-UP1</t>
  </si>
  <si>
    <t>On-site PM, Cal, Rpr Wty Up, QS 1YR</t>
  </si>
  <si>
    <t>TREADMILL ONLY</t>
  </si>
  <si>
    <t>30% discount on Spirometry Syringe Calibration</t>
  </si>
  <si>
    <t xml:space="preserve">Standard  </t>
  </si>
  <si>
    <t xml:space="preserve">1 year </t>
  </si>
  <si>
    <t>We give a 1 year contract free at time of purchase</t>
  </si>
  <si>
    <t>SURESIGHT VS, COMP PARTNER PGM+ PM</t>
  </si>
  <si>
    <t>See Product-Warranty-Matrix</t>
  </si>
  <si>
    <t>PIC+PM</t>
  </si>
  <si>
    <t>MICROTYMP 3, COMP PARTNER PGM + PM</t>
  </si>
  <si>
    <t>OAE-394 COMP PARTNER PGM + PM 1YR</t>
  </si>
  <si>
    <t>OAE-395 COMP PARTNER PGM + PM 1YR</t>
  </si>
  <si>
    <t>OAE-395 COMP PARTNER PGM + PM 2YR</t>
  </si>
  <si>
    <t>Please reference Product-Warranty Matrix</t>
  </si>
  <si>
    <t>1 year on WAM/AM12 &amp; cart.  90 days for patient cable and electrodes</t>
  </si>
  <si>
    <t xml:space="preserve">Standard Warranty </t>
  </si>
  <si>
    <t>PIC Software</t>
  </si>
  <si>
    <t>50% Discount for On-Line Training</t>
  </si>
  <si>
    <t>Vision Screening - RetinaVue 100 Imager</t>
  </si>
  <si>
    <t>On-site PM, Rpr Wty Up, HSCRIBE 1YR</t>
  </si>
  <si>
    <t>S1-H3-UP-1</t>
  </si>
  <si>
    <t>H3, Comp Ptnr Pgm Wty Up 1YR</t>
  </si>
  <si>
    <t>S9-HSCRIBE-PMR-UP1</t>
  </si>
  <si>
    <t>PROBP 3400, Comp Ptnr Wty Up PM+CAL 2YR</t>
  </si>
  <si>
    <t>Electrodes, Clips, WAM, AM12</t>
  </si>
  <si>
    <t xml:space="preserve">ELI-150c </t>
  </si>
  <si>
    <t>S1-ELI230-1</t>
  </si>
  <si>
    <t>S1-ELI230-2</t>
  </si>
  <si>
    <t>S1-ELI230-3</t>
  </si>
  <si>
    <t>S1-ELI230-4</t>
  </si>
  <si>
    <t>S1-ELI230-5</t>
  </si>
  <si>
    <t>ELI230, Comprehensive Partner Pgm + PM 1YR</t>
  </si>
  <si>
    <t>ELI230, Comprehensive Partner Pgm + PM 2YR</t>
  </si>
  <si>
    <t>ELI230, Comprehensive Partner Pgm + PM 3YR</t>
  </si>
  <si>
    <t>ELI230, Comprehensive Partner Pgm + PM 4YR</t>
  </si>
  <si>
    <t>ELI230, Comprehensive Partner Pgm + PM 5YR</t>
  </si>
  <si>
    <t>ELI-230</t>
  </si>
  <si>
    <t>S1-ELI230-UP-2</t>
  </si>
  <si>
    <t>ELI230, Comp Ptner + PM PGM Wty Up 2YR</t>
  </si>
  <si>
    <t xml:space="preserve">S12, Comp Partner PGM Prem Wty Up </t>
  </si>
  <si>
    <t>S1-S12-UP-2P</t>
  </si>
  <si>
    <t>S19, Comp Partner PGM Prem Wty Up 2YR</t>
  </si>
  <si>
    <t>S1-S19-UP-2P</t>
  </si>
  <si>
    <t>HSCRIBE CLINIC, Comp Partner Pgm 1YR</t>
  </si>
  <si>
    <t>On-Site PM, Cal Rpr, HSCRIBE CLINIC 1YR</t>
  </si>
  <si>
    <t>HSCRIBE CLINIC (Version 4.xx)</t>
  </si>
  <si>
    <t>HSCRIBE REMOTE/REVIEW (Version 4.xx)</t>
  </si>
  <si>
    <t>HSCRIBE ENTERPRISE (Version 4.xx)</t>
  </si>
  <si>
    <t>HSCRIBE ENTERPRISE, Comp Ptnr Pgm 1YR</t>
  </si>
  <si>
    <t>HSCRIBE Rx (Version 4.xx)</t>
  </si>
  <si>
    <t>HSCRIBE Rx SOFTWARE MAINTENANCE 1 YR</t>
  </si>
  <si>
    <t>These entitlement descriptions apply to all Holter Service Agreement Options in this section</t>
  </si>
  <si>
    <t>H-Scribe Systems will have a 12 month warranty on the same accessories as SmartCare, 90 days on patient cable</t>
  </si>
  <si>
    <t>PC, Monitor, keyboard, mouse, cart, 12 months on patient cable</t>
  </si>
  <si>
    <t>Standard Bus Hours</t>
  </si>
  <si>
    <t>H3+ Recorder, 12 months on Patient Cable</t>
  </si>
  <si>
    <t>H3+ Recorder, 90 days on Patient Cable</t>
  </si>
  <si>
    <t>H12+ last sold in US 2018</t>
  </si>
  <si>
    <t>Ambulo 2400</t>
  </si>
  <si>
    <t>PIC entitlements include Free Shipping of exchange units, Technical Support with Priority Line, and Accidental Coverage.</t>
  </si>
  <si>
    <t>Software Maintenance</t>
  </si>
  <si>
    <t>Notes</t>
  </si>
  <si>
    <r>
      <t>Acquisition Modules, PC, Printer, SW Maintenance, Isolation Transformer, Monitor, Trigger Module, Walking Deck, Walking Belt, AC Drive Module, Drive Belt, Drive Motor, Grade Motor, Config Plate, Transformer, Tensioner,</t>
    </r>
    <r>
      <rPr>
        <b/>
        <sz val="9"/>
        <rFont val="Arial"/>
        <family val="2"/>
      </rPr>
      <t xml:space="preserve"> Patient Cable</t>
    </r>
  </si>
  <si>
    <r>
      <t xml:space="preserve">Acquisition Modules, PC, Printer, SW Maintenance, Isolation Transformer, Monitor, Trigger Module, </t>
    </r>
    <r>
      <rPr>
        <b/>
        <sz val="9"/>
        <rFont val="Arial"/>
        <family val="2"/>
      </rPr>
      <t>Patient Cable</t>
    </r>
  </si>
  <si>
    <r>
      <t xml:space="preserve">Acquisition Modules, PC, Printer, SW Maintenance, Isolation Transformer, Monitor, Trigger Module, Walking Deck, Walking Belt, AC Drive Module, Drive Belt, Drive Motor, Grade Motor, Config Plate, Transformer, Tensioner, </t>
    </r>
    <r>
      <rPr>
        <b/>
        <sz val="9"/>
        <rFont val="Arial"/>
        <family val="2"/>
      </rPr>
      <t>Patient Cable</t>
    </r>
  </si>
  <si>
    <t>Includes Software Updates/Upgrades. The X.Y.Z software numbering scheme where updates are represented with Z and upgrades represented with Y.</t>
  </si>
  <si>
    <r>
      <t xml:space="preserve">Warranty Uplifts are concurrent with the warranty and must be purchased at POS. 
</t>
    </r>
    <r>
      <rPr>
        <sz val="9"/>
        <rFont val="Arial"/>
        <family val="2"/>
      </rPr>
      <t>Includes Software Updates/Upgrades. The X.Y.Z software numbering scheme where updates are represented with Z 
and upgrades represented with Y.</t>
    </r>
    <r>
      <rPr>
        <b/>
        <sz val="9"/>
        <rFont val="Arial"/>
        <family val="2"/>
      </rPr>
      <t xml:space="preserve">
</t>
    </r>
  </si>
  <si>
    <t>SURVEYOR CENTRAL</t>
  </si>
  <si>
    <t>Includes Software Updates/Upgrades with X.Y.Z software numbering scheme where Updates are represented with Z and Upgrades represented with Y.</t>
  </si>
  <si>
    <t>Computer tower(s), monitor, keyboard, mouse, server, watchguard firebox, small switch and antenna network (if not utilizing wifi)</t>
  </si>
  <si>
    <t>Agreements must be sold on all components of the Qtel System. Software Maintenance agreements are solely for the Software Only Workstations. Includes Software Updates/Upgrades with X.Y.Z software numbering scheme where Updates are represented with Z and Upgrades represented with Y.</t>
  </si>
  <si>
    <t xml:space="preserve">Notes: Last Hscribe Ent contract expires 6/30/2020. None active for Clinic, Remote, or Rx.  </t>
  </si>
  <si>
    <t>NIBP cuff, NIBP extension hose, temp probe, SPO2 fingerclip and extension cable, power supply, AM12M, patient cable.</t>
  </si>
  <si>
    <t>Includes Software Updates &amp; Upgrades. The X.Y.Z software numbering scheme with updates represented with Z and upgrades with Y.</t>
  </si>
  <si>
    <t>Does not include single-use or consumable items.</t>
  </si>
  <si>
    <t>Same as PIC but 90 days on patient cable</t>
  </si>
  <si>
    <t xml:space="preserve">JM could not add pricing </t>
  </si>
  <si>
    <t>Jeannie could not add pricing</t>
  </si>
  <si>
    <t>Microtymp 4</t>
  </si>
  <si>
    <t>S1-MT4</t>
  </si>
  <si>
    <t>MT4 COMP PARTNER PGM 2YR + CAL</t>
  </si>
  <si>
    <t>MT4 COMP PARTNER PGM 1YR + CAL</t>
  </si>
  <si>
    <t>MT4 COMP PARTNER PGM 1YR</t>
  </si>
  <si>
    <t>MT4 COMP PARTNER PGM 2YR</t>
  </si>
  <si>
    <t>S1-MT4C</t>
  </si>
  <si>
    <t>S1-MT4-2</t>
  </si>
  <si>
    <t>Factory Repair Service/Parts</t>
  </si>
  <si>
    <t xml:space="preserve">Entitlements Apply for both S12 and S19 </t>
  </si>
  <si>
    <t>Entitlements Apply for both X12+ and S4</t>
  </si>
  <si>
    <t>H3 WEB UPLOAD</t>
  </si>
  <si>
    <t>SERV-C-H3-WEB-SM1</t>
  </si>
  <si>
    <t>SERV CONTRACT H3+ WEB SOFT MAINT 1YR</t>
  </si>
  <si>
    <t>SERV-C-H3-WEB-SM3</t>
  </si>
  <si>
    <t>SERV CONTRACT H3+ WEB SOFT MAINT 3YR</t>
  </si>
  <si>
    <t>S1-MT4-2C</t>
  </si>
  <si>
    <t>Total Price</t>
  </si>
  <si>
    <t>1 Lead Set per year, power cord, antenna dual band, cart</t>
  </si>
  <si>
    <t>Telemetry Transmitters, PC, Printer, SW Maintenance, Isolation Transformer, UPS/Battery Backup, Monitor, Mouse / Keyboard, Network Switch, Antenna Hardware</t>
  </si>
  <si>
    <t>Telemetry Transmitters, PC, Printer, SW Maintenance, Isolation Transformer, UPS/Battery Backup, Monitor, Mouse / Keyboard, Network Switch, Antenna Hardware, 90 days for Patient Cable</t>
  </si>
  <si>
    <t>Biomed     (S2-)</t>
  </si>
  <si>
    <t>S2</t>
  </si>
  <si>
    <t>S2, Comp Ptnr Pgm  1YR</t>
  </si>
  <si>
    <t>S2, Comp Ptnr Pgm  2YR</t>
  </si>
  <si>
    <t>S1-S2-1</t>
  </si>
  <si>
    <t>S1-S2-2</t>
  </si>
  <si>
    <t>S1-S2-3</t>
  </si>
  <si>
    <t>S1-S2-UP-1</t>
  </si>
  <si>
    <t>S4, Comp Partner PGM Warranty Uplift 1YR</t>
  </si>
  <si>
    <t>S2, Comp Ptnr Pgm  3YR</t>
  </si>
  <si>
    <t>Q-STRESS &amp; TM55 STRESS SYSTEM</t>
  </si>
  <si>
    <t>Q-STRESS &amp; TM65 STRESS SYSTEM</t>
  </si>
  <si>
    <t>Yes, 1 Year for Patient Cable</t>
  </si>
  <si>
    <t>90 Day for Patient Cable</t>
  </si>
  <si>
    <t>HSCRIBE WEB UPLOAD</t>
  </si>
  <si>
    <t>S3-HSWEB-1</t>
  </si>
  <si>
    <t>S3-HSWEB-3</t>
  </si>
  <si>
    <t>HSCRIBE WEB UPLOAD SW MAINTENANCE 1 YR</t>
  </si>
  <si>
    <t>HSCRIBE WEB UPLOAD SW MAINTENANCE 3 YR</t>
  </si>
  <si>
    <t>No longer available for Sale  Software Only Workstation re-deployment will be billable. Customer's network/security/policy failures support will be billable. Orion Software, PDA's and LinkMed not supported under agreement</t>
  </si>
  <si>
    <t>Entitlements Apply for All Qtel Channels - No Longer Available for Sale</t>
  </si>
  <si>
    <r>
      <t xml:space="preserve">Does not cover single-use or disposable accessories and supplies. Does not cover CO2 accessories. 90 day warranty on these items at POS. 
</t>
    </r>
    <r>
      <rPr>
        <sz val="9"/>
        <color rgb="FFFF0000"/>
        <rFont val="Arial"/>
        <family val="2"/>
      </rPr>
      <t>Gen 1 devices go EOL June 2024. Include device part numbers beginning with SUR12- and SUR19- followed by one of these letters: A,B,D,E,G,H,J,K,M,N,P, or Q</t>
    </r>
  </si>
  <si>
    <t>Patient Monitoring</t>
  </si>
  <si>
    <t>S1-RV100-5P</t>
  </si>
  <si>
    <t>CPWS  Cardio Perfect Workstation</t>
  </si>
  <si>
    <t>Not Available</t>
  </si>
  <si>
    <t xml:space="preserve">Version 4.0x and earlier. </t>
  </si>
  <si>
    <t>Loaners not available for calibrations. End of Service 11/30/2021</t>
  </si>
  <si>
    <t>Warranty Uplifts are concurrent with the warranty and must be purchased at POS. End of Service is 8/31/2023</t>
  </si>
  <si>
    <t>S1-CP150-UP-3</t>
  </si>
  <si>
    <t>S1-CP150S-UP-3</t>
  </si>
  <si>
    <t>S1-RV100-5</t>
  </si>
  <si>
    <t>S1-RV700-1</t>
  </si>
  <si>
    <t>S1-RV700-1P</t>
  </si>
  <si>
    <t>S1-RV700-2</t>
  </si>
  <si>
    <t>S1-RV700-2P</t>
  </si>
  <si>
    <t>S1-RV700-3</t>
  </si>
  <si>
    <t>S1-RV700-3P</t>
  </si>
  <si>
    <t>S1-RV700-5</t>
  </si>
  <si>
    <t>S1-RV700-5P</t>
  </si>
  <si>
    <t>S9-CR60-PMCR-UP1</t>
  </si>
  <si>
    <t>S9-TM55-PMCR-UP1</t>
  </si>
  <si>
    <t>S9-TM65-PMCR-UP1</t>
  </si>
  <si>
    <t>Difference</t>
  </si>
  <si>
    <t>Annual Price 2020</t>
  </si>
  <si>
    <t>Annual Price 2019</t>
  </si>
  <si>
    <t>CSM, BIO-MED PARTNER PGM 1YR</t>
  </si>
  <si>
    <t>CSM, BIO-MED PARTNER PGM 2YR</t>
  </si>
  <si>
    <t>CSM, BIO-MED PARTNER PGM 5YR</t>
  </si>
  <si>
    <t>Biomed (S2)</t>
  </si>
  <si>
    <t>CVSM, BIO-MED PARTNER PGM</t>
  </si>
  <si>
    <t>CVSM, BIO-MED PARTNER PGM 2YR</t>
  </si>
  <si>
    <t>CVSM, BIO-MED PARTNER PGM 5YR</t>
  </si>
  <si>
    <t>CVSM ES, BIO-MED PARTNER PGM 1YR</t>
  </si>
  <si>
    <t>CVSM ES, BIO-MED PARTNER PGM 2YR</t>
  </si>
  <si>
    <t>CVSM ES, BIO-MED PARTNER PGM 5YR</t>
  </si>
  <si>
    <t>CVSM, BIO-MED PARTNER PGM WITH CO2</t>
  </si>
  <si>
    <t>CVSM, BIO-MED PARTNER PGM 2YR WITH CO2</t>
  </si>
  <si>
    <t>CVSM, BIO-MED PARTNER PGM 5YR WITH CO2</t>
  </si>
  <si>
    <t>CIWS, BIO-MED PARTNER PGM</t>
  </si>
  <si>
    <t>CIWS, BIO-MED PARTNER PGM 2YR</t>
  </si>
  <si>
    <t>CIWS, BIO-MED PARTNER PGM 5YR</t>
  </si>
  <si>
    <t>PROBP 3400, BIO-MED PARTNER PGM</t>
  </si>
  <si>
    <t>PROBP 3400, BIO-MED PARTNER PGM 2YR</t>
  </si>
  <si>
    <t>PROBP 3400, BIO-MED PARTNER PGM 5YR</t>
  </si>
  <si>
    <r>
      <t xml:space="preserve">No loaners. Does not cover BP hose and cuffs. </t>
    </r>
    <r>
      <rPr>
        <sz val="9"/>
        <color rgb="FFFF0000"/>
        <rFont val="Arial"/>
        <family val="2"/>
      </rPr>
      <t>End of Sale 9/30/2019</t>
    </r>
  </si>
  <si>
    <t>SPOT, BIO-MED PARTNER PGM</t>
  </si>
  <si>
    <t>SPOT, BIO-MED PARTNER PGM 2YR</t>
  </si>
  <si>
    <t>SPOT LXI, BIO-MED PARTNER PGM</t>
  </si>
  <si>
    <t>SPOT LXI, BIO-MED PARTNER PGM 2YR</t>
  </si>
  <si>
    <r>
      <t xml:space="preserve">Does not cover BP hose and cuffs, </t>
    </r>
    <r>
      <rPr>
        <sz val="9"/>
        <color rgb="FFFF0000"/>
        <rFont val="Arial"/>
        <family val="2"/>
      </rPr>
      <t>EOS 2022</t>
    </r>
  </si>
  <si>
    <t>CP150, BIO-MED PARTNER PGM</t>
  </si>
  <si>
    <t>CP150, BIO-MED PARTNER PGM 2YR</t>
  </si>
  <si>
    <t>CP150, BIOMED PARTNER PGM 5 YR</t>
  </si>
  <si>
    <t>RV100,COMP PARTNER PGM PREM 5YR</t>
  </si>
  <si>
    <r>
      <t xml:space="preserve">Loaners not available for calibrations. </t>
    </r>
    <r>
      <rPr>
        <sz val="9"/>
        <color rgb="FFFF0000"/>
        <rFont val="Arial"/>
        <family val="2"/>
      </rPr>
      <t>394 End of Service 9/1/2021</t>
    </r>
  </si>
  <si>
    <t>RV100 PARTNERS IN CARE SERVICE, 1YR</t>
  </si>
  <si>
    <t>RV100 PARTNERS IN CARE SERVICE, 2YR</t>
  </si>
  <si>
    <t>RV100 PARTNERS IN CARE SERVICE, 3YR</t>
  </si>
  <si>
    <t>RV100 PARTNERS IN CARE SERVICE, 5YR</t>
  </si>
  <si>
    <t>Does not cover electrodes.  Each Biomed class requires 10 credits. Loaners not available for calibrations.</t>
  </si>
  <si>
    <t>EOL October 2020</t>
  </si>
  <si>
    <t>Yes (for repair only)</t>
  </si>
  <si>
    <t>On-Site PM, Cal Rpr, TM55 4YR</t>
  </si>
  <si>
    <t>On-Site PM, Cal Rpr, TM55 5YR</t>
  </si>
  <si>
    <t>DIAGNOSTIC CARDIOLOGY SUITE</t>
  </si>
  <si>
    <t>S1-DCS-SPIRO-1</t>
  </si>
  <si>
    <t>S1-DCS-SPIRO-3</t>
  </si>
  <si>
    <t>S1-DCS-SPIRO-5</t>
  </si>
  <si>
    <t>DIAG CARDIO SUITE SPIRO, PIC COMP 1 YR</t>
  </si>
  <si>
    <t>DIAG CARDIO SUITE SPIRO, PIC COMP 3 YR</t>
  </si>
  <si>
    <t>DIAG CARDIO SUITE SPIRO, PIC COMP 5 YR</t>
  </si>
  <si>
    <t>Hyperdrive and CR60 Treadmills cannot be covered under service agreement. TMX425 are EOL 1/2021. 
TM65 are EOL 8/30/2024.</t>
  </si>
  <si>
    <t>End of Sale was December 2018, EOL planned 12/2023</t>
  </si>
  <si>
    <t>Vision Screening - RetinaVue 700 Imager</t>
  </si>
  <si>
    <t>Propaq LT</t>
  </si>
  <si>
    <t>PROPAQ LT, COMPREHENSIVE PARTNER PGM</t>
  </si>
  <si>
    <t>PROPAQ LT, COMP PARTNER PGM 2YR</t>
  </si>
  <si>
    <t>PROPAQ LT, BIO-MED PARTNER PGM</t>
  </si>
  <si>
    <t>PROPAQ LT, BIO-MED PARTNER PGM 2YR</t>
  </si>
  <si>
    <t>Software Updates &amp; Upgrades</t>
  </si>
  <si>
    <t>S1-CSM-PRO-1</t>
  </si>
  <si>
    <t>CSM SmartCare Protection 1YR</t>
  </si>
  <si>
    <t>S1-CSM-PRO-3</t>
  </si>
  <si>
    <t>CSM SmartCare Protection 3YR</t>
  </si>
  <si>
    <t>S9-CSM-PROPLUS-1</t>
  </si>
  <si>
    <t>CSM SmartCare Protection Plus 1YR</t>
  </si>
  <si>
    <t>S9-CSM-PROPLUS-3</t>
  </si>
  <si>
    <t>CSM SmartCare Protection Plus 3YR</t>
  </si>
  <si>
    <t>S1-CSM-PRO-PS</t>
  </si>
  <si>
    <t>CSM SmartCare Protection 3YR POS</t>
  </si>
  <si>
    <t>S9-CSM-PROPLUS-PS</t>
  </si>
  <si>
    <t>CSM SmartCare Protection Plus 3YR POS</t>
  </si>
  <si>
    <t>SmartCare Protection</t>
  </si>
  <si>
    <t>SmartCare Protection Plus</t>
  </si>
  <si>
    <t xml:space="preserve">CSM - Connex Spot Monitor         </t>
  </si>
  <si>
    <t>Std Warranty-2 years</t>
  </si>
  <si>
    <t>On-Site Repair</t>
  </si>
  <si>
    <t>Factory Repair Turnaround</t>
  </si>
  <si>
    <t>10-15 days</t>
  </si>
  <si>
    <t>5-7 days</t>
  </si>
  <si>
    <t>BATT22</t>
  </si>
  <si>
    <t>Welch Allyn Connex Spot Monitor Li-Ion Battery, 2 Cell, 7.2V.</t>
  </si>
  <si>
    <t>BATT99</t>
  </si>
  <si>
    <t>Welch Allyn 11.1 V Lithium-Ion Battery Pack (9-Cell) for Connex Spot Accessory Power Management Stand, Connex Vital Signs Monitor and CP150 Electrocardiograph.</t>
  </si>
  <si>
    <t>02895-000</t>
  </si>
  <si>
    <t>Welch Allyn Oral Temperature Probe and Well Assembly for Monitors; 9.0 ft/2.7 m Cord; Blue</t>
  </si>
  <si>
    <t>3278-010</t>
  </si>
  <si>
    <t>Nonin Reuseable SPO2 Sensor, Adult, 2 meter</t>
  </si>
  <si>
    <t>6083-001</t>
  </si>
  <si>
    <t>1m Nonin Extension Cable</t>
  </si>
  <si>
    <t>LNCS-DCI</t>
  </si>
  <si>
    <t>Masimo LNCS Reusable Finger Sensor - Adult</t>
  </si>
  <si>
    <t>RED LNC-10</t>
  </si>
  <si>
    <t>Masimo Rainbow SET 10' Cable w/ MINI-D Connector (20 pin), VSM6000 Accessories</t>
  </si>
  <si>
    <t>DS-100A</t>
  </si>
  <si>
    <t>Nellcor DuraSensor Adult Oxygen Transducer with Fingerclip (3 ft/1 m)</t>
  </si>
  <si>
    <t>DOC-10</t>
  </si>
  <si>
    <t>Nellcor Extension Cable (10.0 ft/3.0 m)</t>
  </si>
  <si>
    <t>PWCD-B</t>
  </si>
  <si>
    <t>Welch Allyn Power Cord; IEC Device Connector Type-C13; IEC Plug Type-B (8 ft.)</t>
  </si>
  <si>
    <t>06000-200</t>
  </si>
  <si>
    <t>Braun Thermoscan Pro 6000 Ear Thermometer with Small Cradle</t>
  </si>
  <si>
    <t>7000-916HS</t>
  </si>
  <si>
    <t>Barcode Scanner with Coiled USB Cord</t>
  </si>
  <si>
    <t>7000-916HSR</t>
  </si>
  <si>
    <t>Barcode Scanner and RFID dual reader</t>
  </si>
  <si>
    <t>CSM Accessories</t>
  </si>
  <si>
    <t>Warranty Uplifts and SmartCare POS Agreements are concurrent with warranty and must be purchased at POS</t>
  </si>
  <si>
    <t>S1-CVSM-PRO-1</t>
  </si>
  <si>
    <t>CVSM Smartcare Protection 1YR</t>
  </si>
  <si>
    <t>S1-CVSM-PRO-3</t>
  </si>
  <si>
    <t>CVSM Smartcare Protection 3YR</t>
  </si>
  <si>
    <t>S9-CVSM-PROPLUS-1</t>
  </si>
  <si>
    <t>CVSM Smartcare Protection Plus 1YR</t>
  </si>
  <si>
    <t>S9-CVSM-PROPLUS-3</t>
  </si>
  <si>
    <t>CVSM Smartcare Protection Plus 3YR</t>
  </si>
  <si>
    <t>S1-CVSM-PRO-PS</t>
  </si>
  <si>
    <t>CVSM Smartcare Protection 3YR POS</t>
  </si>
  <si>
    <t>S9-CVSM-PROPLUS-PS</t>
  </si>
  <si>
    <t>CVSM Smartcare Protection Plus 3YR POS</t>
  </si>
  <si>
    <t>6000-916HS</t>
  </si>
  <si>
    <t>6000-916HSR</t>
  </si>
  <si>
    <t>Welch Allyn 11.1 V Lithium-Ion Battery Pack (9-Cell)</t>
  </si>
  <si>
    <t>CVSM Accessories</t>
  </si>
  <si>
    <t>S1-CIWS-PRO-1</t>
  </si>
  <si>
    <t>CIWS Smartcare Protection 1YR</t>
  </si>
  <si>
    <t>S1-CIWS-PRO-3</t>
  </si>
  <si>
    <t>CIWS Smartcare Protection 3YR</t>
  </si>
  <si>
    <t>S9-CIWS-PROPLUS-1</t>
  </si>
  <si>
    <t>CIWS Smartcare Protection Plus 1YR</t>
  </si>
  <si>
    <t>S9-CIWS-PROPLUS-3</t>
  </si>
  <si>
    <t>CIWS Smartcare Protection Plus 3YR</t>
  </si>
  <si>
    <t>S1-CIWS-PRO-PS</t>
  </si>
  <si>
    <t>CIWS Smartcare Protection 3YR POS</t>
  </si>
  <si>
    <t>S9-CIWS-PROPLUS-PS</t>
  </si>
  <si>
    <t>CIWS Smartcare Protection Plus 3YR POS</t>
  </si>
  <si>
    <t>BATT33</t>
  </si>
  <si>
    <t>Welch Allyn 10.8 V Lithium-Ion Battery Pack (3-Cell) for CP 50 Electrocardiograph, Connex Integrated Wall System.</t>
  </si>
  <si>
    <t>CIWS Accessories</t>
  </si>
  <si>
    <t>S1-4400-PRO-1</t>
  </si>
  <si>
    <t>4400 Smartcare Protection 1YR</t>
  </si>
  <si>
    <t>S1-4400-PRO-3</t>
  </si>
  <si>
    <t>4400 Smartcare Protection 3YR</t>
  </si>
  <si>
    <t>S9-4400-PROPLUS-1</t>
  </si>
  <si>
    <t>4400 Smartcare Protection Plus 1YR</t>
  </si>
  <si>
    <t>S9-4400-PROPLUS-3</t>
  </si>
  <si>
    <t>4400 Smartcare Protection Plus 3YR</t>
  </si>
  <si>
    <t>S1-4400-PRO-PS</t>
  </si>
  <si>
    <t>4400 Smartcare Protection 3YR POS</t>
  </si>
  <si>
    <t>S9-4400-PROPLUS-PS</t>
  </si>
  <si>
    <t>4400 Smartcare Protection Plus 3YR POS</t>
  </si>
  <si>
    <t>Limited</t>
  </si>
  <si>
    <t>Please see details and part numbers to the right</t>
  </si>
  <si>
    <t>Welch Allyn Connex Spot Monitor Li-Ion Battery, 2 Cell, 7.2V</t>
  </si>
  <si>
    <t>02894-0000</t>
  </si>
  <si>
    <t>Welch Allyn SureTemp Plus Oral/Axillary Probe Well for Monitors; Blue (Probe Not Included)</t>
  </si>
  <si>
    <t>4400-PS</t>
  </si>
  <si>
    <t>Power Transformer</t>
  </si>
  <si>
    <t>Spot 4400 Accessories</t>
  </si>
  <si>
    <t xml:space="preserve">Warranty Uplifts run concurrent with warranty and must be purchased at POS </t>
  </si>
  <si>
    <t>Standard Warranty - 1 year</t>
  </si>
  <si>
    <t>Standard Warranty - 2 years</t>
  </si>
  <si>
    <t xml:space="preserve">Connex CS </t>
  </si>
  <si>
    <r>
      <t xml:space="preserve">Does not cover BP hose and cuffs. Cannot sell 5 year agreement for serial numbers below </t>
    </r>
    <r>
      <rPr>
        <sz val="9"/>
        <color theme="1"/>
        <rFont val="Arial"/>
        <family val="2"/>
      </rPr>
      <t>100043244817</t>
    </r>
    <r>
      <rPr>
        <sz val="9"/>
        <rFont val="Arial"/>
        <family val="2"/>
      </rPr>
      <t xml:space="preserve"> (Pre-3rd Edition). 
SmartCare Protection Plus must have at least 10 devices at each location to be eligible. 
Loaners not available for calibrations. Each Biomed class needs 10 credits.</t>
    </r>
  </si>
  <si>
    <t xml:space="preserve">Does not cover BP hose and cuffs. 
SmartCare Protection Plus must have at least 10 devices at each location to be eligible. 
Loaners not available for calibrations. Each Biomed class needs 10 credits, </t>
  </si>
  <si>
    <t>Does not cover BP Hose and Cuffs. SmartCare Protection Plus must have at least 10 devices at each location to be eligible.</t>
  </si>
  <si>
    <t>Yes - Ground Shipping</t>
  </si>
  <si>
    <t>Yes-Ground &amp; Expedited</t>
  </si>
  <si>
    <t>Warranty Uplifts and SmartCare POS Agreements are concurrent with warranty and must be purchased at POS or within 90 days of POS</t>
  </si>
  <si>
    <t>S9-QSTM-PROPL-1</t>
  </si>
  <si>
    <t>S9-QSTM-PROPL-3</t>
  </si>
  <si>
    <t>S9-QSTM-PROPL-PS</t>
  </si>
  <si>
    <t>S9-QS-PROPLUS-1</t>
  </si>
  <si>
    <t>S9-QS-PROPLUS-3</t>
  </si>
  <si>
    <t>S9-QS-PROPLUS-PS</t>
  </si>
  <si>
    <t>QSTM Smartcare Protection Plus 1YR</t>
  </si>
  <si>
    <t>QSTM Smartcare Protection Plus 3YR</t>
  </si>
  <si>
    <t>QSTM Smartcare Protection Plus 3YR POS</t>
  </si>
  <si>
    <t>QS Smartcare Protection Plus 1YR</t>
  </si>
  <si>
    <t>QS Smartcare Protection Plus 3YR</t>
  </si>
  <si>
    <t>QS Smartcare Protection Plus 3YR POS</t>
  </si>
  <si>
    <t>Standard Warranty - 1 Year</t>
  </si>
  <si>
    <t>Remote Technical Support</t>
  </si>
  <si>
    <t xml:space="preserve">On-Site Repair Service </t>
  </si>
  <si>
    <t>Priority Phone Support</t>
  </si>
  <si>
    <t>Accessories</t>
  </si>
  <si>
    <t>Yes - Ground &amp; Expedited</t>
  </si>
  <si>
    <t>***NEW*** Q-STRESS &amp; TREADMILL (Applies to all treadmill models)</t>
  </si>
  <si>
    <t>S1-ELI380-PRO-1</t>
  </si>
  <si>
    <t>ELI380 Smartcare Protection 1YR</t>
  </si>
  <si>
    <t>S1-ELI380-PRO-3</t>
  </si>
  <si>
    <t>ELI380 Smartcare Protection 3YR</t>
  </si>
  <si>
    <t>S9-ELI380-PROPL-1</t>
  </si>
  <si>
    <t>ELI380 Smartcare Protection Plus 1YR</t>
  </si>
  <si>
    <t>S9-ELI380-PROPL-3</t>
  </si>
  <si>
    <t>ELI380 Smartcare Protection Plus 3YR</t>
  </si>
  <si>
    <t>S1-ELI380-PRO-PS</t>
  </si>
  <si>
    <t>ELI380 Smartcare Protection 3YR POS</t>
  </si>
  <si>
    <t>S9-ELI380-PROPL-PS</t>
  </si>
  <si>
    <t>ELI380 Smartcare Protection Plus 3YR POS</t>
  </si>
  <si>
    <t>Standard Warranty - 2 Years</t>
  </si>
  <si>
    <t>Yes, Standard Business Hours</t>
  </si>
  <si>
    <t>Loaner (Repair Only)</t>
  </si>
  <si>
    <t>Exchange Repl (Repair Only)</t>
  </si>
  <si>
    <r>
      <t xml:space="preserve">Warranty Uplifts and SmartCare Protection Plus POS are concurrent with the warranty and must be purchased at POS or within 90 days. 
</t>
    </r>
    <r>
      <rPr>
        <sz val="9"/>
        <rFont val="Arial"/>
        <family val="2"/>
      </rPr>
      <t>Includes Software Updates/Upgrades. The X.Y.Z software numbering scheme where 
updates are represented with Z and upgrades represented with Y.</t>
    </r>
    <r>
      <rPr>
        <b/>
        <sz val="9"/>
        <rFont val="Arial"/>
        <family val="2"/>
      </rPr>
      <t xml:space="preserve">
</t>
    </r>
  </si>
  <si>
    <t>5 device minimum requirement for on-site eligibility, do not need to fill out on-site exception spreadsheet tool</t>
  </si>
  <si>
    <t xml:space="preserve">Warranty Uplifts and SmartCare Protection Plus POS are concurrent with the warranty and must be purchased at POS or within 90 days. </t>
  </si>
  <si>
    <t>***New*** ELI-380</t>
  </si>
  <si>
    <t>***New*** ELI-280</t>
  </si>
  <si>
    <t>S1-ELI280-PRO-1</t>
  </si>
  <si>
    <t>ELI280 Smartcare Protection 1YR</t>
  </si>
  <si>
    <t>S1-ELI280-PRO-3</t>
  </si>
  <si>
    <t>ELI280 Smartcare Protection 3YR</t>
  </si>
  <si>
    <t>S9-ELI280-PROPL-1</t>
  </si>
  <si>
    <t>ELI280 Smartcare Protection Plus 1YR</t>
  </si>
  <si>
    <t>S9-ELI280-PROPL-3</t>
  </si>
  <si>
    <t>ELI280 Smartcare Protection Plus 3YR</t>
  </si>
  <si>
    <t>S1-ELI280-PRO-PS</t>
  </si>
  <si>
    <t>ELI280 Smartcare Protection 3YR POS</t>
  </si>
  <si>
    <t>S9-ELI280-PROPL-PS</t>
  </si>
  <si>
    <t>ELI280 Smartcare Protection Plus 3YR POS</t>
  </si>
  <si>
    <t>***New*** ELI-150C</t>
  </si>
  <si>
    <t>S1-ELI150C-PRO-1</t>
  </si>
  <si>
    <t>ELI150C Smartcare Protection 1YR</t>
  </si>
  <si>
    <t>S1-ELI150C-PRO-3</t>
  </si>
  <si>
    <t>ELI150C Smartcare Protection 3YR</t>
  </si>
  <si>
    <t>S1-ELI150C-PRO-PS</t>
  </si>
  <si>
    <t>ELI150C Smartcare Protection 3YR POS</t>
  </si>
  <si>
    <t>***New*** CP150</t>
  </si>
  <si>
    <t>Standard Warranty - 3 Years</t>
  </si>
  <si>
    <t>Lead Set, Lithium-ion Battery Pack, Power Cord, Calibration Syringe, Spiro Dongle</t>
  </si>
  <si>
    <t xml:space="preserve">SmartCare Protection POS run concurrent with the warranty and must be purchased at POS or within 90 days. </t>
  </si>
  <si>
    <t>Does not cover Electrodes</t>
  </si>
  <si>
    <t>S1-CP150-PRO-1</t>
  </si>
  <si>
    <t>CP150 Smartcare Protection 1YR</t>
  </si>
  <si>
    <t>S1-CP150-PRO-3</t>
  </si>
  <si>
    <t>CP150 Smartcare Protection 3YR</t>
  </si>
  <si>
    <t>S1-CP150-PRO-PS</t>
  </si>
  <si>
    <t>CP150 Smartcare Protection 3YR POS</t>
  </si>
  <si>
    <t>S1-CP150-SP-PRO-1</t>
  </si>
  <si>
    <t>CP150 SPO Smartcare Protection 1YR</t>
  </si>
  <si>
    <t>S1-CP150-SP-PRO-3</t>
  </si>
  <si>
    <t>CP150 SPO Smartcare Protection 3YR</t>
  </si>
  <si>
    <t>S1-CP150-SP-PRO-PS</t>
  </si>
  <si>
    <t>CP150 SPO Smartcare Protection 3YR POS</t>
  </si>
  <si>
    <t>***New*** DIAGNOSTIC CARDIOLOGY SUITE</t>
  </si>
  <si>
    <t>Exchange Replacement</t>
  </si>
  <si>
    <t>Lead Set, WAM, AM12, USB UTK, Spirometer, Calibration Syringe</t>
  </si>
  <si>
    <t>Lead set, WAM, AM12, USB UTK, spirometer and calibration syringe</t>
  </si>
  <si>
    <t>S1-DCS-ECG-PRO-1</t>
  </si>
  <si>
    <t>DCS ECG Smartcare Protection 1YR</t>
  </si>
  <si>
    <t>S1-DCS-ECG-PRO-3</t>
  </si>
  <si>
    <t>DCS ECG Smartcare Protection 3YR</t>
  </si>
  <si>
    <t>S1-DCS-ECG-PRO-PS</t>
  </si>
  <si>
    <t>DCS ECG Smartcare Protection 3YR POS</t>
  </si>
  <si>
    <t>S1-DCS-SP-PRO-1</t>
  </si>
  <si>
    <t>DCS SPO Smartcare Protection 1YR</t>
  </si>
  <si>
    <t>S1-DCS-SP-PRO-3</t>
  </si>
  <si>
    <t>DCS SPO Smartcare Protection 3YR</t>
  </si>
  <si>
    <t>S1-DCS-SP-PRO-PS</t>
  </si>
  <si>
    <t>DCS SPO Smartcare Protection 3YR POS</t>
  </si>
  <si>
    <t>***New*** H3+ RECORDER</t>
  </si>
  <si>
    <t>Std Warranty - 1 Year</t>
  </si>
  <si>
    <t>H3+ Recorder, Patient Cable</t>
  </si>
  <si>
    <t>S1-H3-PRO-1</t>
  </si>
  <si>
    <t>H3 Smartcare Protection 1YR</t>
  </si>
  <si>
    <t>S1-H3-PRO-3</t>
  </si>
  <si>
    <t>H3 Smartcare Protection 3YR</t>
  </si>
  <si>
    <t>S1-H3-PRO-PS</t>
  </si>
  <si>
    <t>H3 Smartcare Protection 3YR POS</t>
  </si>
  <si>
    <t xml:space="preserve">Lithium-Ion battery, nurse call cable, temperature probes and probe well assembly, SPO2 sensor, finger sensor, SuraSensor oxygen transducer with fingerclip and extension cable, Braun PRO 6000 thermometer and battery ear thermometer, Masimo Reusable finger sensor and rainbow cable, barcode scanner, power supply, power management tray and power cord </t>
  </si>
  <si>
    <t>On-Site Prev Mntc and Cal, CIWS</t>
  </si>
  <si>
    <t>Does not cover BP hose and cuffs. Ophthalmoscope/Otoscope.  Cannot sell 5 year agreement for serial numbers below 100023374817 (Pre-3rd Edition). 
SmartCare Protection Plus must have at least 10 devices at each location to be eligible. 
Loaners not available for calibrations. Each Biomed class needs 10 credits.</t>
  </si>
  <si>
    <t>1 Lead Set per year, SE-PRO-600 USB Cables, and digital ECG Module, Spiro Dongle for the "SPO" version</t>
  </si>
  <si>
    <t>Temperature probes and well assembly, AC power transformer, power cord, SPO2 sensor and extension cable, connectivity accessory kit, Lithium-Ion battery</t>
  </si>
  <si>
    <t>Temperature probes and well assembly, power cord, connectivity accessory kit, SPO2 sensor and extension cable, and Braun Pro 4000 &amp; rechargeable battery pack, and Lithium-Ion battery</t>
  </si>
  <si>
    <t>No Disocunt</t>
  </si>
  <si>
    <t xml:space="preserve">No  </t>
  </si>
  <si>
    <t>Includes Software Updates &amp; Upgrades. The X.Y.Z software numbering scheme with updates represented with Z and upgrades with Y.
5 device minimum requirement for on-site eligibility, do not need to fill out on-site exception spreadsheet tool</t>
  </si>
  <si>
    <t>5 device minimum requirement for on-site eligibility, do not need to fill out on-site exception spreadsheet tool.
Includes Software Updates &amp; Upgrades. The X.Y.Z software numbering scheme with updates represented with Z and upgrades with Y.  EOM 6/30/2020.</t>
  </si>
  <si>
    <r>
      <rPr>
        <sz val="9"/>
        <color rgb="FFFF0000"/>
        <rFont val="Arial"/>
        <family val="2"/>
      </rPr>
      <t>EOL Date 10/1/2020</t>
    </r>
    <r>
      <rPr>
        <sz val="9"/>
        <rFont val="Arial"/>
        <family val="2"/>
      </rPr>
      <t xml:space="preserve">
Includes Software Updates &amp; Upgrades. The X.Y.Z software numbering scheme with updates represented with Z and upgrades with Y.</t>
    </r>
  </si>
  <si>
    <t>MODEL</t>
  </si>
  <si>
    <t>New PM Flat Rate Identifier</t>
  </si>
  <si>
    <t>P400 THERAPY MATTRESS</t>
  </si>
  <si>
    <t>PM – AIR MATTRESS  </t>
  </si>
  <si>
    <t>PM – CARDIO   $1,135.00</t>
  </si>
  <si>
    <t>P400 BOLSTERED THER MATT</t>
  </si>
  <si>
    <t>MATTRESS SAE 36X84</t>
  </si>
  <si>
    <t>PM – AIR MATTRESS  $ 260.00</t>
  </si>
  <si>
    <t>HRWS300 CONTROL FOR P4937B</t>
  </si>
  <si>
    <t>4937B</t>
  </si>
  <si>
    <t>HRWS300 MRS WITH BOLSTERS</t>
  </si>
  <si>
    <t>4937S</t>
  </si>
  <si>
    <t>HRWS300 MRS W/O BOLSTERS</t>
  </si>
  <si>
    <t>SYN AIR ELITE 36 IN. MATT</t>
  </si>
  <si>
    <t>SYN AIR ELITE BLOW 36/39/48</t>
  </si>
  <si>
    <t>SYN AIR ELITE 36 IN.TURN MATT</t>
  </si>
  <si>
    <t>SYN AIR ELITE 36 IN.TURN BLOW</t>
  </si>
  <si>
    <t>SYN AIR ELITE 48 IN. MATT</t>
  </si>
  <si>
    <t>SYN AIR ELITE 39 IN.MATT</t>
  </si>
  <si>
    <t>P500 MATTRESS REPLCMT</t>
  </si>
  <si>
    <t>P500 MATTRESS REPLCMT TURN</t>
  </si>
  <si>
    <t>MATTRS P500 MRS</t>
  </si>
  <si>
    <t>BLOWR P500 MRS</t>
  </si>
  <si>
    <t>CAP MATTRS P500 MRS</t>
  </si>
  <si>
    <t>ELI250C1</t>
  </si>
  <si>
    <t>ELI250C ELECTROCARDIOGRAPH</t>
  </si>
  <si>
    <t>PM – CARDIO</t>
  </si>
  <si>
    <t>ELI250C3</t>
  </si>
  <si>
    <t>ELI250C4</t>
  </si>
  <si>
    <t>ELI250C5</t>
  </si>
  <si>
    <t>ELI2801</t>
  </si>
  <si>
    <t>ELI280 ELECTROCARDIOGRAPH</t>
  </si>
  <si>
    <t>ELI2803</t>
  </si>
  <si>
    <t>ELI2804</t>
  </si>
  <si>
    <t>ELI2805</t>
  </si>
  <si>
    <t>ELI350C1</t>
  </si>
  <si>
    <t>ELI350 ELECTROCARDIOGRAPH</t>
  </si>
  <si>
    <t>ELI350C3</t>
  </si>
  <si>
    <t>ELI350C4</t>
  </si>
  <si>
    <t>ELI350C5</t>
  </si>
  <si>
    <t>ELI3801</t>
  </si>
  <si>
    <t>ELI380 ELECTROCARDIOGRAPH</t>
  </si>
  <si>
    <t>ELI3803</t>
  </si>
  <si>
    <t>ELI3804</t>
  </si>
  <si>
    <t>ELI3805</t>
  </si>
  <si>
    <t>HSCLN1</t>
  </si>
  <si>
    <t>HSCRIBE HOLTER ANALYSIS SYSTEM</t>
  </si>
  <si>
    <t>HSCLN3</t>
  </si>
  <si>
    <t>HSCLN4</t>
  </si>
  <si>
    <t>HSCLN5</t>
  </si>
  <si>
    <t>MT101</t>
  </si>
  <si>
    <t>A3100</t>
  </si>
  <si>
    <t>MT102</t>
  </si>
  <si>
    <t>A6100</t>
  </si>
  <si>
    <t>MT103</t>
  </si>
  <si>
    <t>BUR150C</t>
  </si>
  <si>
    <t>MT104</t>
  </si>
  <si>
    <t>BUR230</t>
  </si>
  <si>
    <t>MT105</t>
  </si>
  <si>
    <t>BUR250C</t>
  </si>
  <si>
    <t>MT106</t>
  </si>
  <si>
    <t>BUR280</t>
  </si>
  <si>
    <t>MT107</t>
  </si>
  <si>
    <t>ELI150</t>
  </si>
  <si>
    <t>MT108</t>
  </si>
  <si>
    <t>ELI150C</t>
  </si>
  <si>
    <t>MT109</t>
  </si>
  <si>
    <t>ELI230</t>
  </si>
  <si>
    <t>MT110</t>
  </si>
  <si>
    <t>ELI250</t>
  </si>
  <si>
    <t>MT111</t>
  </si>
  <si>
    <t>ELI250C</t>
  </si>
  <si>
    <t>MT112</t>
  </si>
  <si>
    <t>MT113</t>
  </si>
  <si>
    <t>ELI350</t>
  </si>
  <si>
    <t>MT114</t>
  </si>
  <si>
    <t>ELI380</t>
  </si>
  <si>
    <t>MT201</t>
  </si>
  <si>
    <t>FVX325</t>
  </si>
  <si>
    <t>MT202</t>
  </si>
  <si>
    <t>FVX328</t>
  </si>
  <si>
    <t>MT203</t>
  </si>
  <si>
    <t>Q-STRESS</t>
  </si>
  <si>
    <t>MT204</t>
  </si>
  <si>
    <t>ST55</t>
  </si>
  <si>
    <t>MT205</t>
  </si>
  <si>
    <t>ST65</t>
  </si>
  <si>
    <t>MT206</t>
  </si>
  <si>
    <t>TCR1000, QSTRESS</t>
  </si>
  <si>
    <t>MT207</t>
  </si>
  <si>
    <t>TM55</t>
  </si>
  <si>
    <t>MT208</t>
  </si>
  <si>
    <t>TM65</t>
  </si>
  <si>
    <t>MT209</t>
  </si>
  <si>
    <t>TMX425</t>
  </si>
  <si>
    <t>MT210</t>
  </si>
  <si>
    <t>TMX428</t>
  </si>
  <si>
    <t>MT211</t>
  </si>
  <si>
    <t>TREADMILL-DO NOT USE</t>
  </si>
  <si>
    <t>MT212</t>
  </si>
  <si>
    <t>X-SCRIBE</t>
  </si>
  <si>
    <t>MT213</t>
  </si>
  <si>
    <t>Z200+, Q-STRESS, X-SCRIBE</t>
  </si>
  <si>
    <t>MT214</t>
  </si>
  <si>
    <t>X12 PLUS</t>
  </si>
  <si>
    <t>MT301</t>
  </si>
  <si>
    <t>H-SCRIBE</t>
  </si>
  <si>
    <t>MT401</t>
  </si>
  <si>
    <t>E-SCRIBE</t>
  </si>
  <si>
    <t>MT501</t>
  </si>
  <si>
    <t>CR60 TREADMILL</t>
  </si>
  <si>
    <t>MT502</t>
  </si>
  <si>
    <t>Q-TEL</t>
  </si>
  <si>
    <t>MT503</t>
  </si>
  <si>
    <t>TMX58</t>
  </si>
  <si>
    <t>MT601</t>
  </si>
  <si>
    <t>MT602</t>
  </si>
  <si>
    <t>MT701</t>
  </si>
  <si>
    <t>SURVEYOR</t>
  </si>
  <si>
    <t>P500BLWR</t>
  </si>
  <si>
    <t>P500 BLOWER</t>
  </si>
  <si>
    <t>P500MRS</t>
  </si>
  <si>
    <t>P500 MRS - MATT REPLACE SYST</t>
  </si>
  <si>
    <t>QS1</t>
  </si>
  <si>
    <t>Q-STRESS CARDIAC STRESS</t>
  </si>
  <si>
    <t>QS3</t>
  </si>
  <si>
    <t>QS4</t>
  </si>
  <si>
    <t>QS5</t>
  </si>
  <si>
    <t>QSTM1</t>
  </si>
  <si>
    <t>Q-STRESS WITH TREADMILL</t>
  </si>
  <si>
    <t>QSTM3</t>
  </si>
  <si>
    <t>QSTM551</t>
  </si>
  <si>
    <t>QSTM553</t>
  </si>
  <si>
    <t>QSTM554</t>
  </si>
  <si>
    <t>QSTM555</t>
  </si>
  <si>
    <t>QSTM651</t>
  </si>
  <si>
    <t>TM65 STRESS TREADMILL</t>
  </si>
  <si>
    <t>QSTM653</t>
  </si>
  <si>
    <t>QSTM654</t>
  </si>
  <si>
    <t>QSTM655</t>
  </si>
  <si>
    <t>QT12CHM1</t>
  </si>
  <si>
    <t>Q-TEL RMS 12 CHANNEL MAIN</t>
  </si>
  <si>
    <t>QT12CHM3</t>
  </si>
  <si>
    <t>QT12CHM4</t>
  </si>
  <si>
    <t>QT12CHM5</t>
  </si>
  <si>
    <t>QT12CHS1</t>
  </si>
  <si>
    <t>Q-TEL RMS 12 CHANNEL SECONDARY</t>
  </si>
  <si>
    <t>QT12CHS3</t>
  </si>
  <si>
    <t>QT12CHS4</t>
  </si>
  <si>
    <t>QT12CHS5</t>
  </si>
  <si>
    <t>QT4CHM1</t>
  </si>
  <si>
    <t>Q-TEL RMS 4 CHANNEL MAIN</t>
  </si>
  <si>
    <t>QT4CHM3</t>
  </si>
  <si>
    <t>QT4CHM4</t>
  </si>
  <si>
    <t>QT4CHM5</t>
  </si>
  <si>
    <t>QT4CHS1</t>
  </si>
  <si>
    <t>Q-TEL RMS 4 CHANNEL SECONDARY</t>
  </si>
  <si>
    <t>QT4CHS3</t>
  </si>
  <si>
    <t>QT4CHS4</t>
  </si>
  <si>
    <t>QT4CHS5</t>
  </si>
  <si>
    <t>QT8CHM1</t>
  </si>
  <si>
    <t>Q-TEL RMS 8 CHANNEL MAIN</t>
  </si>
  <si>
    <t>QT8CHM3</t>
  </si>
  <si>
    <t>QT8CHM4</t>
  </si>
  <si>
    <t>QT8CHM5</t>
  </si>
  <si>
    <t>QT8CHS1</t>
  </si>
  <si>
    <t>Q-TEL RMS 8 CHANNEL SECONDARY</t>
  </si>
  <si>
    <t>QT8CHS3</t>
  </si>
  <si>
    <t>QT8CHS4</t>
  </si>
  <si>
    <t>QT8CHS5</t>
  </si>
  <si>
    <t>QTTKWS1</t>
  </si>
  <si>
    <t>Q-TEL RMS TURNKEY WORKSTATION</t>
  </si>
  <si>
    <t>QTTKWS3</t>
  </si>
  <si>
    <t>QTTKWS4</t>
  </si>
  <si>
    <t>QTTKWS5</t>
  </si>
  <si>
    <t>TM1</t>
  </si>
  <si>
    <t>TREADMILL</t>
  </si>
  <si>
    <t>TM3</t>
  </si>
  <si>
    <t>TM4</t>
  </si>
  <si>
    <t>TM5</t>
  </si>
  <si>
    <t>TM551</t>
  </si>
  <si>
    <t>TM55 STRESS TREADMILL</t>
  </si>
  <si>
    <t>TM553</t>
  </si>
  <si>
    <t>TM554</t>
  </si>
  <si>
    <t>TM555</t>
  </si>
  <si>
    <t>TM651</t>
  </si>
  <si>
    <t>TM653</t>
  </si>
  <si>
    <t>TM654</t>
  </si>
  <si>
    <t>TM655</t>
  </si>
  <si>
    <t>XS1</t>
  </si>
  <si>
    <t>XSCRIBE CARDIAC STRESS</t>
  </si>
  <si>
    <t>XS3</t>
  </si>
  <si>
    <t>XS4</t>
  </si>
  <si>
    <t>XS5</t>
  </si>
  <si>
    <t>XSTM1</t>
  </si>
  <si>
    <t>XSCRIBE CARDIAC STRESS&amp;TRDMILL</t>
  </si>
  <si>
    <t>XSTM3</t>
  </si>
  <si>
    <t>XSTM4</t>
  </si>
  <si>
    <t>XSTM5</t>
  </si>
  <si>
    <t>Pricing does include travel expenses</t>
  </si>
  <si>
    <r>
      <t xml:space="preserve">Does not cover BP hose and cuffs. CPWS Bundle covers Resting ECG and ABPM. </t>
    </r>
    <r>
      <rPr>
        <sz val="9"/>
        <color rgb="FFFF0000"/>
        <rFont val="Arial"/>
        <family val="2"/>
      </rPr>
      <t>No Spiro contracts past 3/31/2021</t>
    </r>
  </si>
  <si>
    <t>Part Number </t>
  </si>
  <si>
    <t>Welch Allyn 7.2 V Lithium-Ion Battery for RetinaVue 700 Imager, 3200 mAh (Standard Capacity)</t>
  </si>
  <si>
    <t>Welch Allyn Face Cup for RetinaVue 700 Imager</t>
  </si>
  <si>
    <t>Welch Allyn Face Cup Spacer for RetinaVue 700 Imager</t>
  </si>
  <si>
    <t>Welch Allyn Wrist Strap for RetinaVue 700 Imager</t>
  </si>
  <si>
    <t>Welch Allyn USB Cable for RetinaVue 700 Imager</t>
  </si>
  <si>
    <t>Welch Allyn Premium Hard Storage Case for RetinaVue 700 Imager, Shoulder Strap</t>
  </si>
  <si>
    <t>Welch Allyn Power Supply Set for RetinaVue 700 Imager; 100-240 V, 50-60 Hz AC, IEC Plug Type-B, -C, -G, and -I</t>
  </si>
  <si>
    <t>Accessory Protection for RV700</t>
  </si>
  <si>
    <t>Annual Price 2021</t>
  </si>
  <si>
    <t>S1-MT4-C</t>
  </si>
  <si>
    <t>S4-6000-2</t>
  </si>
  <si>
    <t>S4-6000-5</t>
  </si>
  <si>
    <t>S4-6000-ES-2</t>
  </si>
  <si>
    <t>S4-6000-ES-5</t>
  </si>
  <si>
    <t>S5-1500</t>
  </si>
  <si>
    <t>S5-1500-2</t>
  </si>
  <si>
    <t>S5-40X</t>
  </si>
  <si>
    <t>S5-40X-2</t>
  </si>
  <si>
    <t>S5-802LT</t>
  </si>
  <si>
    <t>S5-802LT-2</t>
  </si>
  <si>
    <t>S5-MOBL ACTY</t>
  </si>
  <si>
    <t>S5-MOBL ACTY-2</t>
  </si>
  <si>
    <t xml:space="preserve">% Difference 2019-2020 </t>
  </si>
  <si>
    <t>$ Difference 2019-2020</t>
  </si>
  <si>
    <t>$ Difference 2020-2021</t>
  </si>
  <si>
    <t>% Difference 2020-2021</t>
  </si>
  <si>
    <t>Number of Years</t>
  </si>
  <si>
    <t>RV700 PARTNERS IN CARE SERVICE, 1YR</t>
  </si>
  <si>
    <t>RV700 PARTNERS IN CARE SERVICE, 2YR</t>
  </si>
  <si>
    <t>RV700 PARTNERS IN CARE SERVICE, 3YR</t>
  </si>
  <si>
    <t>RV700 PARTNERS IN CARE SERVICE, 5YR</t>
  </si>
  <si>
    <t>RV700, COMP PARTNER PGM PREM 1YR</t>
  </si>
  <si>
    <t>RV700, COMP PARTNER PGM PREM 2YR</t>
  </si>
  <si>
    <t>RV700,COMP PARTNER PGM PREM 3YR</t>
  </si>
  <si>
    <t>RV700,COMP PARTNER PGM PREM 5YR</t>
  </si>
  <si>
    <t>Years</t>
  </si>
  <si>
    <t>Year</t>
  </si>
  <si>
    <t>OAE 394 and 395</t>
  </si>
  <si>
    <t>Temp probes, SureTemp probes, Patient Cables, ECG module with patient cables, USB connectivity cable, barcode scanner, nurse call cable, Lithium-Ion battery pack, SPO2 reusable finger sensor and extension cable, power cord, Braun ThermoScan PRO4000/PRO6000 thermometer and rechargeable battery pack, APM</t>
  </si>
  <si>
    <t>Not available</t>
  </si>
  <si>
    <t>Service Hub</t>
  </si>
  <si>
    <t>Service Hub per Device License</t>
  </si>
  <si>
    <t>S3-SERVICEHUB</t>
  </si>
  <si>
    <t>Software Service Agreement for Service Hub</t>
  </si>
  <si>
    <t>INS-PS-01</t>
  </si>
  <si>
    <t>Installation and Professional Services</t>
  </si>
  <si>
    <t>Request Quote/Work with Solution Architect</t>
  </si>
  <si>
    <t>Note: Only 1 &amp; 3 year programs available for TM55. EOM for TM55 is 12/31/2020</t>
  </si>
  <si>
    <t># of Years</t>
  </si>
  <si>
    <r>
      <t xml:space="preserve">Service agreements do not cover BP monitors, vital signs monitors, etc. 
</t>
    </r>
    <r>
      <rPr>
        <sz val="9"/>
        <color rgb="FFFF0000"/>
        <rFont val="Arial"/>
        <family val="2"/>
      </rPr>
      <t>Do NOT sell or renew any Qstress V3.5.1 to 4.6</t>
    </r>
  </si>
  <si>
    <r>
      <t xml:space="preserve">SunTech Tango
</t>
    </r>
    <r>
      <rPr>
        <sz val="9"/>
        <color rgb="FFFF0000"/>
        <rFont val="Arial"/>
        <family val="2"/>
      </rPr>
      <t>Do NOT sell or renew any Qstress V3.5.1 to 4.6</t>
    </r>
  </si>
  <si>
    <t>Do NOT sell or renew anything on Xscribe 5 or older</t>
  </si>
  <si>
    <t>XScribe 3 and older, TMX425 are EOL 1/2021
Do NOT sell or renew anything on Xscribe 5 or older</t>
  </si>
  <si>
    <t>% of Equipment Purchase Price</t>
  </si>
  <si>
    <t>Electrodes, Clips</t>
  </si>
  <si>
    <t>1 year on WAM/AMXX &amp; cart.  90 days for patient cable and electrodes</t>
  </si>
  <si>
    <t>1 year on WAM/AMXX &amp; cart.  90 days for patient cable, battery and electrodes</t>
  </si>
  <si>
    <t>1 Lead Set per year, rechargeable battery, antenna dual band, cart, WAM, AMXX</t>
  </si>
  <si>
    <r>
      <t xml:space="preserve">Please Note: This sheet is </t>
    </r>
    <r>
      <rPr>
        <b/>
        <sz val="14"/>
        <color rgb="FFFF0000"/>
        <rFont val="Arial"/>
        <family val="2"/>
      </rPr>
      <t>for reference only</t>
    </r>
    <r>
      <rPr>
        <sz val="14"/>
        <color rgb="FFFF0000"/>
        <rFont val="Arial"/>
        <family val="2"/>
      </rPr>
      <t>. Consult SAP for the latest pricing.</t>
    </r>
  </si>
  <si>
    <r>
      <rPr>
        <b/>
        <sz val="28"/>
        <color rgb="FFFF0000"/>
        <rFont val="Arial"/>
        <family val="2"/>
      </rPr>
      <t>Please Note:</t>
    </r>
    <r>
      <rPr>
        <sz val="28"/>
        <color rgb="FFFF0000"/>
        <rFont val="Arial"/>
        <family val="2"/>
      </rPr>
      <t xml:space="preserve"> This sheet is for reference only. Consult SAP for the latest pricing.</t>
    </r>
  </si>
  <si>
    <t>CnTy</t>
  </si>
  <si>
    <t>SOrg.</t>
  </si>
  <si>
    <t>DChl</t>
  </si>
  <si>
    <t>Material</t>
  </si>
  <si>
    <t>Valid to</t>
  </si>
  <si>
    <t>Valid From</t>
  </si>
  <si>
    <t>CondRecNo.</t>
  </si>
  <si>
    <t>ZPSV</t>
  </si>
  <si>
    <t>1000</t>
  </si>
  <si>
    <t>01</t>
  </si>
  <si>
    <t>0008613550</t>
  </si>
  <si>
    <t>0008613551</t>
  </si>
  <si>
    <t>0008613552</t>
  </si>
  <si>
    <t>0008613553</t>
  </si>
  <si>
    <t>0008613554</t>
  </si>
  <si>
    <t>0008613555</t>
  </si>
  <si>
    <t>0008613556</t>
  </si>
  <si>
    <t>0008613557</t>
  </si>
  <si>
    <t>0008613558</t>
  </si>
  <si>
    <t>0008613560</t>
  </si>
  <si>
    <t>0008613561</t>
  </si>
  <si>
    <t>0008613559</t>
  </si>
  <si>
    <t>0008613563</t>
  </si>
  <si>
    <t>0008613562</t>
  </si>
  <si>
    <t>0008613564</t>
  </si>
  <si>
    <t>0008613565</t>
  </si>
  <si>
    <t>0008613566</t>
  </si>
  <si>
    <t>0008613567</t>
  </si>
  <si>
    <t>0008613568</t>
  </si>
  <si>
    <t>0008613569</t>
  </si>
  <si>
    <t>0008613570</t>
  </si>
  <si>
    <t>0008613571</t>
  </si>
  <si>
    <t>0008613572</t>
  </si>
  <si>
    <t>0008613573</t>
  </si>
  <si>
    <t>0008613574</t>
  </si>
  <si>
    <t>0008613575</t>
  </si>
  <si>
    <t>0008613576</t>
  </si>
  <si>
    <t>0008613577</t>
  </si>
  <si>
    <t>0008613578</t>
  </si>
  <si>
    <t>0008613579</t>
  </si>
  <si>
    <t>0008613580</t>
  </si>
  <si>
    <t>0008613581</t>
  </si>
  <si>
    <t>0008613582</t>
  </si>
  <si>
    <t>0008613583</t>
  </si>
  <si>
    <t>0008613584</t>
  </si>
  <si>
    <t>0008613586</t>
  </si>
  <si>
    <t>0004707379</t>
  </si>
  <si>
    <t>0004707380</t>
  </si>
  <si>
    <t>0004707522</t>
  </si>
  <si>
    <t>0004707523</t>
  </si>
  <si>
    <t>0004707233</t>
  </si>
  <si>
    <t>0008613587</t>
  </si>
  <si>
    <t>0008613588</t>
  </si>
  <si>
    <t>0004707382</t>
  </si>
  <si>
    <t>0008613589</t>
  </si>
  <si>
    <t>0008613590</t>
  </si>
  <si>
    <t>0008613591</t>
  </si>
  <si>
    <t>0008613592</t>
  </si>
  <si>
    <t>0004707235</t>
  </si>
  <si>
    <t>0008613593</t>
  </si>
  <si>
    <t>0008613594</t>
  </si>
  <si>
    <t>0008613585</t>
  </si>
  <si>
    <t>0008613595</t>
  </si>
  <si>
    <t>0008613596</t>
  </si>
  <si>
    <t>0008613597</t>
  </si>
  <si>
    <t>0008613598</t>
  </si>
  <si>
    <t>0008613599</t>
  </si>
  <si>
    <t>0008613600</t>
  </si>
  <si>
    <t>0008613601</t>
  </si>
  <si>
    <t>0008613602</t>
  </si>
  <si>
    <t>0008613603</t>
  </si>
  <si>
    <t>0008613604</t>
  </si>
  <si>
    <t>0008613605</t>
  </si>
  <si>
    <t>0008613606</t>
  </si>
  <si>
    <t>0008613607</t>
  </si>
  <si>
    <t>0008613608</t>
  </si>
  <si>
    <t>0008613609</t>
  </si>
  <si>
    <t>0008613611</t>
  </si>
  <si>
    <t>0008613612</t>
  </si>
  <si>
    <t>0008613613</t>
  </si>
  <si>
    <t>0008613614</t>
  </si>
  <si>
    <t>0008613615</t>
  </si>
  <si>
    <t>0008613610</t>
  </si>
  <si>
    <t>0008613616</t>
  </si>
  <si>
    <t>0008613617</t>
  </si>
  <si>
    <t>0008613618</t>
  </si>
  <si>
    <t>0008613619</t>
  </si>
  <si>
    <t>0008613620</t>
  </si>
  <si>
    <t>0008613621</t>
  </si>
  <si>
    <t>0008613622</t>
  </si>
  <si>
    <t>0008613627</t>
  </si>
  <si>
    <t>0008613628</t>
  </si>
  <si>
    <t>0008613629</t>
  </si>
  <si>
    <t>0008613631</t>
  </si>
  <si>
    <t>0008613623</t>
  </si>
  <si>
    <t>0008613624</t>
  </si>
  <si>
    <t>0008613625</t>
  </si>
  <si>
    <t>0008613626</t>
  </si>
  <si>
    <t>0008613630</t>
  </si>
  <si>
    <t>0008613632</t>
  </si>
  <si>
    <t>0008613633</t>
  </si>
  <si>
    <t>0008613634</t>
  </si>
  <si>
    <t>0008613635</t>
  </si>
  <si>
    <t>0008613636</t>
  </si>
  <si>
    <t>0008613637</t>
  </si>
  <si>
    <t>0008613638</t>
  </si>
  <si>
    <t>0008613639</t>
  </si>
  <si>
    <t>0008613640</t>
  </si>
  <si>
    <t>0008613641</t>
  </si>
  <si>
    <t>0008613642</t>
  </si>
  <si>
    <t>0008613643</t>
  </si>
  <si>
    <t>0008613644</t>
  </si>
  <si>
    <t>0008613645</t>
  </si>
  <si>
    <t>0008613646</t>
  </si>
  <si>
    <t>0008613647</t>
  </si>
  <si>
    <t>0008613648</t>
  </si>
  <si>
    <t>0008613649</t>
  </si>
  <si>
    <t>0008613650</t>
  </si>
  <si>
    <t>0008613651</t>
  </si>
  <si>
    <t>0008613652</t>
  </si>
  <si>
    <t>0008613653</t>
  </si>
  <si>
    <t>0008613654</t>
  </si>
  <si>
    <t>0008613655</t>
  </si>
  <si>
    <t>0008613656</t>
  </si>
  <si>
    <t>0008613657</t>
  </si>
  <si>
    <t>0008613658</t>
  </si>
  <si>
    <t>0008613659</t>
  </si>
  <si>
    <t>0008613660</t>
  </si>
  <si>
    <t>0008613661</t>
  </si>
  <si>
    <t>0008613662</t>
  </si>
  <si>
    <t>0008613663</t>
  </si>
  <si>
    <t>0008613664</t>
  </si>
  <si>
    <t>0008613665</t>
  </si>
  <si>
    <t>0008613666</t>
  </si>
  <si>
    <t>0008613667</t>
  </si>
  <si>
    <t>0008613668</t>
  </si>
  <si>
    <t>0008613669</t>
  </si>
  <si>
    <t>0008613670</t>
  </si>
  <si>
    <t>0008613671</t>
  </si>
  <si>
    <t>0008613672</t>
  </si>
  <si>
    <t>0008613673</t>
  </si>
  <si>
    <t>0008613674</t>
  </si>
  <si>
    <t>0008613675</t>
  </si>
  <si>
    <t>0008613676</t>
  </si>
  <si>
    <t>0008613677</t>
  </si>
  <si>
    <t>0008613678</t>
  </si>
  <si>
    <t>0008873285</t>
  </si>
  <si>
    <t>0008613680</t>
  </si>
  <si>
    <t>0008613681</t>
  </si>
  <si>
    <t>0008613682</t>
  </si>
  <si>
    <t>0008613683</t>
  </si>
  <si>
    <t>0008613684</t>
  </si>
  <si>
    <t>0008613685</t>
  </si>
  <si>
    <t>0008613686</t>
  </si>
  <si>
    <t>0008613687</t>
  </si>
  <si>
    <t>0008613688</t>
  </si>
  <si>
    <t>0008613689</t>
  </si>
  <si>
    <t>0008613690</t>
  </si>
  <si>
    <t>0008613691</t>
  </si>
  <si>
    <t>0008613692</t>
  </si>
  <si>
    <t>0008613693</t>
  </si>
  <si>
    <t>0008613694</t>
  </si>
  <si>
    <t>0008613695</t>
  </si>
  <si>
    <t>0008613696</t>
  </si>
  <si>
    <t>0008613697</t>
  </si>
  <si>
    <t>0008613698</t>
  </si>
  <si>
    <t>0008613699</t>
  </si>
  <si>
    <t>0008613700</t>
  </si>
  <si>
    <t>0008613701</t>
  </si>
  <si>
    <t>0008613702</t>
  </si>
  <si>
    <t>0008613703</t>
  </si>
  <si>
    <t>0008613704</t>
  </si>
  <si>
    <t>0008613705</t>
  </si>
  <si>
    <t>0008613706</t>
  </si>
  <si>
    <t>0008873288</t>
  </si>
  <si>
    <t>0008613708</t>
  </si>
  <si>
    <t>0008613709</t>
  </si>
  <si>
    <t>0008613710</t>
  </si>
  <si>
    <t>0008613711</t>
  </si>
  <si>
    <t>0008613712</t>
  </si>
  <si>
    <t>0008613713</t>
  </si>
  <si>
    <t>0008613714</t>
  </si>
  <si>
    <t>0008613715</t>
  </si>
  <si>
    <t>0008613716</t>
  </si>
  <si>
    <t>0008613717</t>
  </si>
  <si>
    <t>0008613718</t>
  </si>
  <si>
    <t>0008613719</t>
  </si>
  <si>
    <t>0008613720</t>
  </si>
  <si>
    <t>0008613721</t>
  </si>
  <si>
    <t>0008613722</t>
  </si>
  <si>
    <t>0008613723</t>
  </si>
  <si>
    <t>0008613724</t>
  </si>
  <si>
    <t>0008613725</t>
  </si>
  <si>
    <t>0008613726</t>
  </si>
  <si>
    <t>0008613727</t>
  </si>
  <si>
    <t>0008613728</t>
  </si>
  <si>
    <t>0008613729</t>
  </si>
  <si>
    <t>0008613730</t>
  </si>
  <si>
    <t>0008613731</t>
  </si>
  <si>
    <t>0008613732</t>
  </si>
  <si>
    <t>0008613733</t>
  </si>
  <si>
    <t>0008613734</t>
  </si>
  <si>
    <t>0008613735</t>
  </si>
  <si>
    <t>0008613736</t>
  </si>
  <si>
    <t>0008613737</t>
  </si>
  <si>
    <t>0008613738</t>
  </si>
  <si>
    <t>0008613739</t>
  </si>
  <si>
    <t>0008613740</t>
  </si>
  <si>
    <t>0008613741</t>
  </si>
  <si>
    <t>0008613742</t>
  </si>
  <si>
    <t>0008613743</t>
  </si>
  <si>
    <t>0008613744</t>
  </si>
  <si>
    <t>0008613745</t>
  </si>
  <si>
    <t>0008613746</t>
  </si>
  <si>
    <t>0008613747</t>
  </si>
  <si>
    <t>0008613748</t>
  </si>
  <si>
    <t>0008613749</t>
  </si>
  <si>
    <t>0008613750</t>
  </si>
  <si>
    <t>0008613751</t>
  </si>
  <si>
    <t>0008613752</t>
  </si>
  <si>
    <t>0008613753</t>
  </si>
  <si>
    <t>0008613754</t>
  </si>
  <si>
    <t>0008613755</t>
  </si>
  <si>
    <t>0008613756</t>
  </si>
  <si>
    <t>0008613757</t>
  </si>
  <si>
    <t>0008613758</t>
  </si>
  <si>
    <t>0008613759</t>
  </si>
  <si>
    <t>0008613760</t>
  </si>
  <si>
    <t>0008613761</t>
  </si>
  <si>
    <t>0008613762</t>
  </si>
  <si>
    <t>0008613763</t>
  </si>
  <si>
    <t>0008613764</t>
  </si>
  <si>
    <t>0008613765</t>
  </si>
  <si>
    <t>0008613766</t>
  </si>
  <si>
    <t>0008613767</t>
  </si>
  <si>
    <t>0008613768</t>
  </si>
  <si>
    <t>0008613769</t>
  </si>
  <si>
    <t>0008613770</t>
  </si>
  <si>
    <t>0008613771</t>
  </si>
  <si>
    <t>0008613772</t>
  </si>
  <si>
    <t>0008613773</t>
  </si>
  <si>
    <t>0008613774</t>
  </si>
  <si>
    <t>0008613775</t>
  </si>
  <si>
    <t>0008613776</t>
  </si>
  <si>
    <t>0008613777</t>
  </si>
  <si>
    <t>0008613778</t>
  </si>
  <si>
    <t>0008613779</t>
  </si>
  <si>
    <t>0008613780</t>
  </si>
  <si>
    <t>0008613781</t>
  </si>
  <si>
    <t>0008613782</t>
  </si>
  <si>
    <t>0008613783</t>
  </si>
  <si>
    <t>0008613784</t>
  </si>
  <si>
    <t>0008613785</t>
  </si>
  <si>
    <t>0008613786</t>
  </si>
  <si>
    <t>0008613787</t>
  </si>
  <si>
    <t>0008613788</t>
  </si>
  <si>
    <t>0008613789</t>
  </si>
  <si>
    <t>0008613790</t>
  </si>
  <si>
    <t>0008613791</t>
  </si>
  <si>
    <t>0008613792</t>
  </si>
  <si>
    <t>0008613793</t>
  </si>
  <si>
    <t>0008613794</t>
  </si>
  <si>
    <t>0008613795</t>
  </si>
  <si>
    <t>0008613796</t>
  </si>
  <si>
    <t>0008613797</t>
  </si>
  <si>
    <t>0008613798</t>
  </si>
  <si>
    <t>0008613799</t>
  </si>
  <si>
    <t>0008613800</t>
  </si>
  <si>
    <t>0008613801</t>
  </si>
  <si>
    <t>0008613802</t>
  </si>
  <si>
    <t>0008613803</t>
  </si>
  <si>
    <t>0008613804</t>
  </si>
  <si>
    <t>0008613805</t>
  </si>
  <si>
    <t>0008613806</t>
  </si>
  <si>
    <t>0008613807</t>
  </si>
  <si>
    <t>0008613808</t>
  </si>
  <si>
    <t>0008613809</t>
  </si>
  <si>
    <t>0008613810</t>
  </si>
  <si>
    <t>0004707296</t>
  </si>
  <si>
    <t>0004707437</t>
  </si>
  <si>
    <t>0004707531</t>
  </si>
  <si>
    <t>0008613811</t>
  </si>
  <si>
    <t>0008613812</t>
  </si>
  <si>
    <t>0008613813</t>
  </si>
  <si>
    <t>0008613814</t>
  </si>
  <si>
    <t>0008613815</t>
  </si>
  <si>
    <t>0008613816</t>
  </si>
  <si>
    <t>0008613817</t>
  </si>
  <si>
    <t>0008613818</t>
  </si>
  <si>
    <t>0008613819</t>
  </si>
  <si>
    <t>0008613820</t>
  </si>
  <si>
    <t>0008613821</t>
  </si>
  <si>
    <t>0008613822</t>
  </si>
  <si>
    <t>0008613823</t>
  </si>
  <si>
    <t>0008613824</t>
  </si>
  <si>
    <t>0008613825</t>
  </si>
  <si>
    <t>0008613826</t>
  </si>
  <si>
    <t>0008613827</t>
  </si>
  <si>
    <t>0008613828</t>
  </si>
  <si>
    <t>0008613829</t>
  </si>
  <si>
    <t>0008613830</t>
  </si>
  <si>
    <t>0008613831</t>
  </si>
  <si>
    <t>0008613832</t>
  </si>
  <si>
    <t>0008613833</t>
  </si>
  <si>
    <t>0008613834</t>
  </si>
  <si>
    <t>0008613835</t>
  </si>
  <si>
    <t>0008613836</t>
  </si>
  <si>
    <t>0008613837</t>
  </si>
  <si>
    <t>0008613838</t>
  </si>
  <si>
    <t>0008613839</t>
  </si>
  <si>
    <t>0008613840</t>
  </si>
  <si>
    <t>0008613841</t>
  </si>
  <si>
    <t>0008613842</t>
  </si>
  <si>
    <t>0008613843</t>
  </si>
  <si>
    <t>0008613844</t>
  </si>
  <si>
    <t>0008613845</t>
  </si>
  <si>
    <t>0008613846</t>
  </si>
  <si>
    <t>0008613847</t>
  </si>
  <si>
    <t>0008613848</t>
  </si>
  <si>
    <t>0008613849</t>
  </si>
  <si>
    <t>0008613850</t>
  </si>
  <si>
    <t>0008613851</t>
  </si>
  <si>
    <t>0008613852</t>
  </si>
  <si>
    <t>0008613853</t>
  </si>
  <si>
    <t>0008613854</t>
  </si>
  <si>
    <t>0008613855</t>
  </si>
  <si>
    <t>0008613856</t>
  </si>
  <si>
    <t>0008613857</t>
  </si>
  <si>
    <t>0008613858</t>
  </si>
  <si>
    <t>0008613859</t>
  </si>
  <si>
    <t>0008613860</t>
  </si>
  <si>
    <t>0008613861</t>
  </si>
  <si>
    <t>0004707452</t>
  </si>
  <si>
    <t>0004707552</t>
  </si>
  <si>
    <t>0008613862</t>
  </si>
  <si>
    <t>0008613863</t>
  </si>
  <si>
    <t>0008613864</t>
  </si>
  <si>
    <t>0008613865</t>
  </si>
  <si>
    <t>0008613866</t>
  </si>
  <si>
    <t>0008613867</t>
  </si>
  <si>
    <t>0008613868</t>
  </si>
  <si>
    <t>0008613869</t>
  </si>
  <si>
    <t>0008613870</t>
  </si>
  <si>
    <t>0008613871</t>
  </si>
  <si>
    <t>0008613872</t>
  </si>
  <si>
    <t>0008613873</t>
  </si>
  <si>
    <t>0008613874</t>
  </si>
  <si>
    <t>0008613875</t>
  </si>
  <si>
    <t>0008613876</t>
  </si>
  <si>
    <t>0008613877</t>
  </si>
  <si>
    <t>0008613884</t>
  </si>
  <si>
    <t>0008613878</t>
  </si>
  <si>
    <t>0008613879</t>
  </si>
  <si>
    <t>0008613880</t>
  </si>
  <si>
    <t>0008613881</t>
  </si>
  <si>
    <t>0008613882</t>
  </si>
  <si>
    <t>0008613883</t>
  </si>
  <si>
    <t>0008613885</t>
  </si>
  <si>
    <t>0008613886</t>
  </si>
  <si>
    <t>0008613887</t>
  </si>
  <si>
    <t>0008613888</t>
  </si>
  <si>
    <t>0008613889</t>
  </si>
  <si>
    <t>0008613890</t>
  </si>
  <si>
    <t>0008613891</t>
  </si>
  <si>
    <t>0008613892</t>
  </si>
  <si>
    <t>0008613899</t>
  </si>
  <si>
    <t>0008613893</t>
  </si>
  <si>
    <t>0008613894</t>
  </si>
  <si>
    <t>0008613895</t>
  </si>
  <si>
    <t>0008613896</t>
  </si>
  <si>
    <t>0008613897</t>
  </si>
  <si>
    <t>0008613898</t>
  </si>
  <si>
    <t>0008613900</t>
  </si>
  <si>
    <t>0008613901</t>
  </si>
  <si>
    <t>0008613902</t>
  </si>
  <si>
    <t>0008613903</t>
  </si>
  <si>
    <t>0008613904</t>
  </si>
  <si>
    <t>0008613905</t>
  </si>
  <si>
    <t>0008613906</t>
  </si>
  <si>
    <t>0008613907</t>
  </si>
  <si>
    <t>0008613914</t>
  </si>
  <si>
    <t>0008613908</t>
  </si>
  <si>
    <t>0008613909</t>
  </si>
  <si>
    <t>0008613910</t>
  </si>
  <si>
    <t>0008613911</t>
  </si>
  <si>
    <t>0008613912</t>
  </si>
  <si>
    <t>0008613913</t>
  </si>
  <si>
    <t>0008613915</t>
  </si>
  <si>
    <t>0008613916</t>
  </si>
  <si>
    <t>0008613917</t>
  </si>
  <si>
    <t>0008613918</t>
  </si>
  <si>
    <t>0008613919</t>
  </si>
  <si>
    <t>0008613920</t>
  </si>
  <si>
    <t>0008613921</t>
  </si>
  <si>
    <t>0008613922</t>
  </si>
  <si>
    <t>0008613923</t>
  </si>
  <si>
    <t>0008613924</t>
  </si>
  <si>
    <t>0008613925</t>
  </si>
  <si>
    <t>0008613926</t>
  </si>
  <si>
    <t>0008613927</t>
  </si>
  <si>
    <t>0008613928</t>
  </si>
  <si>
    <t>0008613929</t>
  </si>
  <si>
    <t>0008873289</t>
  </si>
  <si>
    <t>0008613931</t>
  </si>
  <si>
    <t>0008613932</t>
  </si>
  <si>
    <t>0008613933</t>
  </si>
  <si>
    <t>0008613934</t>
  </si>
  <si>
    <t>0008613935</t>
  </si>
  <si>
    <t>0008613936</t>
  </si>
  <si>
    <t>0008613937</t>
  </si>
  <si>
    <t>0008613938</t>
  </si>
  <si>
    <t>0008613939</t>
  </si>
  <si>
    <t>0008613940</t>
  </si>
  <si>
    <t>0008613941</t>
  </si>
  <si>
    <t>0008875992</t>
  </si>
  <si>
    <t>0008613943</t>
  </si>
  <si>
    <t>0008613944</t>
  </si>
  <si>
    <t>0008613945</t>
  </si>
  <si>
    <t>0008613946</t>
  </si>
  <si>
    <t>0008613947</t>
  </si>
  <si>
    <t>0008613948</t>
  </si>
  <si>
    <t>0008613949</t>
  </si>
  <si>
    <t>0008613950</t>
  </si>
  <si>
    <t>0008613951</t>
  </si>
  <si>
    <t>0008613952</t>
  </si>
  <si>
    <t>0008875993</t>
  </si>
  <si>
    <t>0008613954</t>
  </si>
  <si>
    <t>0008613955</t>
  </si>
  <si>
    <t>0008613968</t>
  </si>
  <si>
    <t>0008875996</t>
  </si>
  <si>
    <t>0008613970</t>
  </si>
  <si>
    <t>0008613956</t>
  </si>
  <si>
    <t>0008613957</t>
  </si>
  <si>
    <t>0008613958</t>
  </si>
  <si>
    <t>0008613959</t>
  </si>
  <si>
    <t>0008613960</t>
  </si>
  <si>
    <t>0008613961</t>
  </si>
  <si>
    <t>0008613962</t>
  </si>
  <si>
    <t>0008613963</t>
  </si>
  <si>
    <t>0008613964</t>
  </si>
  <si>
    <t>0008613965</t>
  </si>
  <si>
    <t>0008613966</t>
  </si>
  <si>
    <t>0008613967</t>
  </si>
  <si>
    <t>0008613971</t>
  </si>
  <si>
    <t>0008613972</t>
  </si>
  <si>
    <t>0008613973</t>
  </si>
  <si>
    <t>0008613974</t>
  </si>
  <si>
    <t>0008613975</t>
  </si>
  <si>
    <t>0008613976</t>
  </si>
  <si>
    <t>0008613977</t>
  </si>
  <si>
    <t>0008613978</t>
  </si>
  <si>
    <t>0008613979</t>
  </si>
  <si>
    <t>0008613980</t>
  </si>
  <si>
    <t>0008613981</t>
  </si>
  <si>
    <t>0008613982</t>
  </si>
  <si>
    <t>0008613983</t>
  </si>
  <si>
    <t>0008613984</t>
  </si>
  <si>
    <t>0008613995</t>
  </si>
  <si>
    <t>0008613996</t>
  </si>
  <si>
    <t>0008613997</t>
  </si>
  <si>
    <t>0008613998</t>
  </si>
  <si>
    <t>0008613999</t>
  </si>
  <si>
    <t>0008613985</t>
  </si>
  <si>
    <t>0008613986</t>
  </si>
  <si>
    <t>0008613987</t>
  </si>
  <si>
    <t>0008613988</t>
  </si>
  <si>
    <t>0008613989</t>
  </si>
  <si>
    <t>0008613990</t>
  </si>
  <si>
    <t>0008613991</t>
  </si>
  <si>
    <t>0008613992</t>
  </si>
  <si>
    <t>0008613993</t>
  </si>
  <si>
    <t>0008613994</t>
  </si>
  <si>
    <t>0008614000</t>
  </si>
  <si>
    <t>0008614001</t>
  </si>
  <si>
    <t>0008614002</t>
  </si>
  <si>
    <t>0008614003</t>
  </si>
  <si>
    <t>0008614004</t>
  </si>
  <si>
    <t>0008614005</t>
  </si>
  <si>
    <t>0008614006</t>
  </si>
  <si>
    <t>0008614007</t>
  </si>
  <si>
    <t>0008614008</t>
  </si>
  <si>
    <t>0008614009</t>
  </si>
  <si>
    <t>0008614013</t>
  </si>
  <si>
    <t>0008614015</t>
  </si>
  <si>
    <t>0008614017</t>
  </si>
  <si>
    <t>0008614018</t>
  </si>
  <si>
    <t>0008614020</t>
  </si>
  <si>
    <t>0008614021</t>
  </si>
  <si>
    <t>Condition record no.</t>
  </si>
  <si>
    <t>Amount</t>
  </si>
  <si>
    <t>Condition currency</t>
  </si>
  <si>
    <t>USD</t>
  </si>
  <si>
    <t>Annual Pricing</t>
  </si>
  <si>
    <t>Compare Column I to Column B</t>
  </si>
  <si>
    <t>FY 2021 Annual Pricing (pulled as of 09Dec20)</t>
  </si>
  <si>
    <t>Not Priced</t>
  </si>
  <si>
    <t>X12+ End of Service 10/1/20</t>
  </si>
  <si>
    <t>E-Scribe v 8.XX End of Manufacture/Sale 1/1/2021</t>
  </si>
  <si>
    <t>End of Service 12/2022</t>
  </si>
  <si>
    <t>Note: We give a 1 year contract free at time of purchase</t>
  </si>
  <si>
    <t xml:space="preserve">1 Lead Set per year, power cord, antenna dual band, lithium battery, cart ,WAM, AMXX, ELI 2D Barcode Scanner </t>
  </si>
  <si>
    <t xml:space="preserve">1 Lead Set per year, power cord, antenna dual band, lithium battery, cart, WAM, AMXX, ELI 2D Barcode Scanner </t>
  </si>
  <si>
    <t xml:space="preserve">1 Lead Set per year, rechargeable battery, antenna dual band, cart, WAM, AMXX, ELI 2D Barcode Scanner </t>
  </si>
  <si>
    <t xml:space="preserve">1 Lead Set per year, power cord, antenna dual band, cart, WAM, AMXX, ELI 2D Barcode Scanner </t>
  </si>
  <si>
    <t>Spot Vital Signs 420</t>
  </si>
  <si>
    <t>Spot Vital Signs 440</t>
  </si>
  <si>
    <r>
      <t>Does not cover BP hose and cuffs.</t>
    </r>
    <r>
      <rPr>
        <sz val="9"/>
        <color rgb="FFFF0000"/>
        <rFont val="Arial"/>
        <family val="2"/>
      </rPr>
      <t xml:space="preserve"> Cannot sell on device serial numbers below 200705000. </t>
    </r>
    <r>
      <rPr>
        <sz val="9"/>
        <color theme="1"/>
        <rFont val="Arial"/>
        <family val="2"/>
      </rPr>
      <t>Loaners not available for calibrations.</t>
    </r>
    <r>
      <rPr>
        <sz val="9"/>
        <color rgb="FFFF0000"/>
        <rFont val="Arial"/>
        <family val="2"/>
      </rPr>
      <t xml:space="preserve"> EOS 2025</t>
    </r>
  </si>
  <si>
    <t>Note: Spot LXI Service Agreements can run through the end of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</si>
</sst>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43" x14ac:knownFonts="1">
    <font>
      <sz val="10"/>
      <name val="Arial"/>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8"/>
      <color indexed="9"/>
      <name val="Arial"/>
      <family val="2"/>
    </font>
    <font>
      <b/>
      <sz val="10"/>
      <name val="Arial"/>
      <family val="2"/>
    </font>
    <font>
      <b/>
      <sz val="12"/>
      <color indexed="9"/>
      <name val="Arial"/>
      <family val="2"/>
    </font>
    <font>
      <sz val="10"/>
      <name val="Arial"/>
      <family val="2"/>
    </font>
    <font>
      <b/>
      <sz val="10"/>
      <color indexed="9"/>
      <name val="Arial"/>
      <family val="2"/>
    </font>
    <font>
      <b/>
      <sz val="9"/>
      <color indexed="9"/>
      <name val="Arial"/>
      <family val="2"/>
    </font>
    <font>
      <sz val="9"/>
      <name val="Arial"/>
      <family val="2"/>
    </font>
    <font>
      <b/>
      <sz val="12"/>
      <color theme="1"/>
      <name val="Calibri"/>
      <family val="2"/>
      <scheme val="minor"/>
    </font>
    <font>
      <b/>
      <sz val="9"/>
      <name val="Arial"/>
      <family val="2"/>
    </font>
    <font>
      <b/>
      <sz val="12"/>
      <color theme="0"/>
      <name val="Arial"/>
      <family val="2"/>
    </font>
    <font>
      <b/>
      <sz val="18"/>
      <color theme="1"/>
      <name val="Arial"/>
      <family val="2"/>
    </font>
    <font>
      <sz val="9"/>
      <color theme="1"/>
      <name val="Arial"/>
      <family val="2"/>
    </font>
    <font>
      <sz val="10"/>
      <color theme="1"/>
      <name val="Arial"/>
      <family val="2"/>
    </font>
    <font>
      <sz val="9"/>
      <color rgb="FF000000"/>
      <name val="Calibri"/>
      <family val="2"/>
    </font>
    <font>
      <b/>
      <sz val="9"/>
      <color theme="1"/>
      <name val="Arial"/>
      <family val="2"/>
    </font>
    <font>
      <sz val="9"/>
      <color rgb="FF000000"/>
      <name val="Arial"/>
      <family val="2"/>
    </font>
    <font>
      <b/>
      <sz val="10"/>
      <color theme="1"/>
      <name val="Arial"/>
      <family val="2"/>
    </font>
    <font>
      <sz val="9"/>
      <color rgb="FFFF0000"/>
      <name val="Arial"/>
      <family val="2"/>
    </font>
    <font>
      <sz val="10"/>
      <name val="Arial"/>
      <family val="2"/>
    </font>
    <font>
      <sz val="8"/>
      <name val="Arial"/>
      <family val="2"/>
    </font>
    <font>
      <b/>
      <sz val="11"/>
      <color rgb="FFFF0000"/>
      <name val="Arial"/>
      <family val="2"/>
    </font>
    <font>
      <b/>
      <sz val="9"/>
      <color rgb="FFFF0000"/>
      <name val="Arial"/>
      <family val="2"/>
    </font>
    <font>
      <sz val="11"/>
      <name val="Calibri"/>
      <family val="2"/>
      <scheme val="minor"/>
    </font>
    <font>
      <b/>
      <u/>
      <sz val="11"/>
      <color theme="0"/>
      <name val="Century Gothic"/>
      <family val="2"/>
    </font>
    <font>
      <sz val="11"/>
      <color rgb="FF333333"/>
      <name val="Arial"/>
      <family val="2"/>
    </font>
    <font>
      <sz val="11"/>
      <color rgb="FF000000"/>
      <name val="Century Gothic"/>
      <family val="2"/>
    </font>
    <font>
      <sz val="11"/>
      <color theme="1"/>
      <name val="Century Gothic"/>
      <family val="2"/>
    </font>
    <font>
      <sz val="11"/>
      <color theme="0"/>
      <name val="Calibri"/>
      <family val="2"/>
      <scheme val="minor"/>
    </font>
    <font>
      <sz val="14"/>
      <color theme="0"/>
      <name val="Calibri"/>
      <family val="2"/>
      <scheme val="minor"/>
    </font>
    <font>
      <sz val="10"/>
      <color rgb="FFFF0000"/>
      <name val="Arial"/>
      <family val="2"/>
    </font>
    <font>
      <sz val="14"/>
      <color rgb="FFFF0000"/>
      <name val="Arial"/>
      <family val="2"/>
    </font>
    <font>
      <b/>
      <sz val="14"/>
      <color rgb="FFFF0000"/>
      <name val="Arial"/>
      <family val="2"/>
    </font>
    <font>
      <sz val="14"/>
      <name val="Arial"/>
      <family val="2"/>
    </font>
    <font>
      <sz val="28"/>
      <color rgb="FFFF0000"/>
      <name val="Arial"/>
      <family val="2"/>
    </font>
    <font>
      <b/>
      <sz val="28"/>
      <color rgb="FFFF0000"/>
      <name val="Arial"/>
      <family val="2"/>
    </font>
  </fonts>
  <fills count="26">
    <fill>
      <patternFill patternType="none"/>
    </fill>
    <fill>
      <patternFill patternType="gray125"/>
    </fill>
    <fill>
      <patternFill patternType="solid">
        <fgColor indexed="16"/>
        <bgColor indexed="64"/>
      </patternFill>
    </fill>
    <fill>
      <patternFill patternType="solid">
        <fgColor indexed="61"/>
        <bgColor indexed="64"/>
      </patternFill>
    </fill>
    <fill>
      <patternFill patternType="solid">
        <fgColor indexed="18"/>
        <bgColor indexed="64"/>
      </patternFill>
    </fill>
    <fill>
      <patternFill patternType="solid">
        <fgColor indexed="52"/>
        <bgColor indexed="64"/>
      </patternFill>
    </fill>
    <fill>
      <patternFill patternType="solid">
        <fgColor theme="8" tint="0.39997558519241921"/>
        <bgColor indexed="64"/>
      </patternFill>
    </fill>
    <fill>
      <patternFill patternType="solid">
        <fgColor rgb="FF993366"/>
        <bgColor indexed="64"/>
      </patternFill>
    </fill>
    <fill>
      <patternFill patternType="solid">
        <fgColor rgb="FF000080"/>
        <bgColor indexed="64"/>
      </patternFill>
    </fill>
    <fill>
      <patternFill patternType="solid">
        <fgColor rgb="FF80000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1E1445"/>
        <bgColor indexed="64"/>
      </patternFill>
    </fill>
    <fill>
      <patternFill patternType="solid">
        <fgColor rgb="FFFFFFFF"/>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indexed="22"/>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44" fontId="7" fillId="0" borderId="0" applyFont="0" applyFill="0" applyBorder="0" applyAlignment="0" applyProtection="0"/>
    <xf numFmtId="0" fontId="5" fillId="0" borderId="0"/>
    <xf numFmtId="44" fontId="5" fillId="0" borderId="0" applyFont="0" applyFill="0" applyBorder="0" applyAlignment="0" applyProtection="0"/>
    <xf numFmtId="44" fontId="6" fillId="0" borderId="0" applyFont="0" applyFill="0" applyBorder="0" applyAlignment="0" applyProtection="0"/>
    <xf numFmtId="0" fontId="4" fillId="0" borderId="0"/>
    <xf numFmtId="44" fontId="4" fillId="0" borderId="0" applyFon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0" fontId="35" fillId="20" borderId="0" applyNumberFormat="0" applyBorder="0" applyAlignment="0" applyProtection="0"/>
  </cellStyleXfs>
  <cellXfs count="934">
    <xf numFmtId="0" fontId="0" fillId="0" borderId="0" xfId="0"/>
    <xf numFmtId="0" fontId="6" fillId="0" borderId="0" xfId="0" applyFont="1"/>
    <xf numFmtId="0" fontId="7" fillId="0" borderId="0" xfId="0" applyFont="1"/>
    <xf numFmtId="0" fontId="11" fillId="0" borderId="0" xfId="0" applyFont="1"/>
    <xf numFmtId="0" fontId="0" fillId="0" borderId="0" xfId="0" applyAlignment="1">
      <alignment vertical="center"/>
    </xf>
    <xf numFmtId="44" fontId="0" fillId="0" borderId="0" xfId="1" applyFont="1" applyAlignment="1">
      <alignment vertical="center"/>
    </xf>
    <xf numFmtId="164" fontId="6" fillId="0" borderId="1" xfId="0" applyNumberFormat="1" applyFont="1" applyBorder="1" applyAlignment="1">
      <alignment horizontal="center"/>
    </xf>
    <xf numFmtId="164" fontId="6" fillId="0" borderId="1" xfId="0" applyNumberFormat="1" applyFont="1" applyBorder="1" applyAlignment="1">
      <alignment horizontal="right"/>
    </xf>
    <xf numFmtId="0" fontId="0" fillId="0" borderId="0" xfId="0" applyAlignment="1">
      <alignment horizontal="center"/>
    </xf>
    <xf numFmtId="0" fontId="0" fillId="0" borderId="14" xfId="0" applyBorder="1" applyAlignment="1">
      <alignment vertical="center"/>
    </xf>
    <xf numFmtId="164" fontId="6" fillId="0" borderId="10" xfId="0" applyNumberFormat="1" applyFont="1" applyBorder="1" applyAlignment="1">
      <alignment horizontal="center"/>
    </xf>
    <xf numFmtId="0" fontId="6" fillId="0" borderId="14" xfId="0" applyFont="1" applyBorder="1"/>
    <xf numFmtId="0" fontId="9" fillId="0" borderId="14" xfId="0" applyFont="1" applyBorder="1" applyAlignment="1">
      <alignment horizontal="center"/>
    </xf>
    <xf numFmtId="0" fontId="11" fillId="0" borderId="14" xfId="0" applyFont="1" applyBorder="1"/>
    <xf numFmtId="0" fontId="7" fillId="0" borderId="14" xfId="0" applyFont="1" applyBorder="1"/>
    <xf numFmtId="0" fontId="5" fillId="0" borderId="14" xfId="2" applyBorder="1"/>
    <xf numFmtId="0" fontId="5" fillId="0" borderId="0" xfId="2"/>
    <xf numFmtId="0" fontId="6" fillId="0" borderId="14" xfId="0" applyFont="1" applyBorder="1" applyAlignment="1">
      <alignment wrapText="1"/>
    </xf>
    <xf numFmtId="0" fontId="6" fillId="0" borderId="0" xfId="0" applyFont="1" applyAlignment="1">
      <alignment wrapText="1"/>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11" fillId="0" borderId="21" xfId="0" applyFont="1" applyBorder="1" applyAlignment="1">
      <alignment horizontal="left"/>
    </xf>
    <xf numFmtId="164" fontId="6" fillId="0" borderId="10" xfId="0" applyNumberFormat="1" applyFont="1" applyBorder="1" applyAlignment="1">
      <alignment horizontal="right"/>
    </xf>
    <xf numFmtId="0" fontId="6" fillId="0" borderId="20" xfId="0" applyFont="1" applyBorder="1"/>
    <xf numFmtId="0" fontId="6" fillId="0" borderId="21" xfId="0" applyFont="1" applyBorder="1"/>
    <xf numFmtId="0" fontId="9" fillId="0" borderId="26" xfId="0" applyFont="1" applyBorder="1" applyAlignment="1">
      <alignment horizontal="center"/>
    </xf>
    <xf numFmtId="0" fontId="9" fillId="0" borderId="11" xfId="0" applyFont="1" applyBorder="1" applyAlignment="1">
      <alignment horizontal="center"/>
    </xf>
    <xf numFmtId="0" fontId="0" fillId="0" borderId="20" xfId="0" applyBorder="1" applyAlignment="1">
      <alignment vertical="center"/>
    </xf>
    <xf numFmtId="0" fontId="0" fillId="0" borderId="21" xfId="0" applyBorder="1" applyAlignment="1">
      <alignment vertical="center"/>
    </xf>
    <xf numFmtId="44" fontId="0" fillId="0" borderId="21" xfId="1" applyFont="1" applyBorder="1" applyAlignment="1">
      <alignment vertical="center"/>
    </xf>
    <xf numFmtId="164" fontId="14" fillId="0" borderId="1" xfId="0" applyNumberFormat="1" applyFont="1" applyBorder="1" applyAlignment="1">
      <alignment horizontal="center"/>
    </xf>
    <xf numFmtId="0" fontId="14" fillId="0" borderId="1" xfId="0" applyFont="1" applyBorder="1" applyAlignment="1">
      <alignment horizontal="center"/>
    </xf>
    <xf numFmtId="0" fontId="14" fillId="0" borderId="0" xfId="0" applyFont="1"/>
    <xf numFmtId="164" fontId="14" fillId="0" borderId="10" xfId="0" applyNumberFormat="1" applyFont="1" applyBorder="1" applyAlignment="1">
      <alignment horizontal="center"/>
    </xf>
    <xf numFmtId="0" fontId="14" fillId="0" borderId="10" xfId="0" applyFont="1" applyBorder="1" applyAlignment="1">
      <alignment horizontal="center"/>
    </xf>
    <xf numFmtId="164" fontId="14" fillId="0" borderId="18" xfId="0" applyNumberFormat="1" applyFont="1" applyBorder="1" applyAlignment="1">
      <alignment horizontal="center"/>
    </xf>
    <xf numFmtId="164" fontId="14" fillId="0" borderId="16" xfId="0" applyNumberFormat="1" applyFont="1" applyBorder="1" applyAlignment="1">
      <alignment horizontal="center"/>
    </xf>
    <xf numFmtId="0" fontId="14" fillId="0" borderId="16" xfId="0" applyFont="1" applyBorder="1" applyAlignment="1">
      <alignment horizontal="center"/>
    </xf>
    <xf numFmtId="0" fontId="6" fillId="0" borderId="0" xfId="0" applyFont="1" applyAlignment="1">
      <alignment vertical="center"/>
    </xf>
    <xf numFmtId="0" fontId="0" fillId="0" borderId="14" xfId="0" applyBorder="1"/>
    <xf numFmtId="0" fontId="14" fillId="0" borderId="18" xfId="0" applyFont="1" applyBorder="1" applyAlignment="1">
      <alignment horizontal="center"/>
    </xf>
    <xf numFmtId="0" fontId="14" fillId="0" borderId="21" xfId="0" applyFont="1" applyBorder="1"/>
    <xf numFmtId="0" fontId="14" fillId="0" borderId="14" xfId="0" applyFont="1" applyBorder="1" applyAlignment="1">
      <alignment horizontal="left" vertical="top"/>
    </xf>
    <xf numFmtId="0" fontId="14" fillId="0" borderId="14" xfId="0" applyFont="1" applyBorder="1" applyAlignment="1">
      <alignment horizontal="left"/>
    </xf>
    <xf numFmtId="0" fontId="14" fillId="0" borderId="14" xfId="0" applyFont="1" applyBorder="1"/>
    <xf numFmtId="0" fontId="14" fillId="0" borderId="20" xfId="0" applyFont="1" applyBorder="1"/>
    <xf numFmtId="164" fontId="14" fillId="0" borderId="23" xfId="0" applyNumberFormat="1" applyFont="1" applyBorder="1" applyAlignment="1">
      <alignment horizontal="center"/>
    </xf>
    <xf numFmtId="164" fontId="14" fillId="0" borderId="1" xfId="0" applyNumberFormat="1" applyFont="1" applyBorder="1" applyAlignment="1">
      <alignment horizontal="center" vertical="center" wrapText="1"/>
    </xf>
    <xf numFmtId="164" fontId="14" fillId="0" borderId="16" xfId="0" applyNumberFormat="1" applyFont="1" applyBorder="1" applyAlignment="1">
      <alignment horizontal="center" vertical="center" wrapText="1"/>
    </xf>
    <xf numFmtId="0" fontId="14" fillId="0" borderId="1" xfId="0" applyFont="1" applyBorder="1" applyAlignment="1">
      <alignment horizontal="center" wrapText="1"/>
    </xf>
    <xf numFmtId="0" fontId="14" fillId="0" borderId="7" xfId="0" applyFont="1" applyBorder="1" applyAlignment="1">
      <alignment horizontal="center" wrapText="1"/>
    </xf>
    <xf numFmtId="0" fontId="6" fillId="0" borderId="24" xfId="0" applyFont="1" applyBorder="1"/>
    <xf numFmtId="0" fontId="6" fillId="0" borderId="12" xfId="0" applyFont="1" applyBorder="1"/>
    <xf numFmtId="0" fontId="14" fillId="0" borderId="1" xfId="0" applyFont="1" applyBorder="1" applyAlignment="1">
      <alignment horizontal="left"/>
    </xf>
    <xf numFmtId="0" fontId="0" fillId="11" borderId="0" xfId="0" applyFill="1"/>
    <xf numFmtId="0" fontId="0" fillId="0" borderId="0" xfId="0" applyAlignment="1">
      <alignment horizontal="left"/>
    </xf>
    <xf numFmtId="0" fontId="0" fillId="0" borderId="14" xfId="0" applyBorder="1" applyAlignment="1">
      <alignment horizontal="left" vertical="center"/>
    </xf>
    <xf numFmtId="164" fontId="14" fillId="0" borderId="1" xfId="0" applyNumberFormat="1" applyFont="1" applyBorder="1" applyAlignment="1">
      <alignment horizontal="left"/>
    </xf>
    <xf numFmtId="164" fontId="14" fillId="0" borderId="1" xfId="0" applyNumberFormat="1" applyFont="1" applyBorder="1" applyAlignment="1">
      <alignment horizontal="left" vertical="center"/>
    </xf>
    <xf numFmtId="164" fontId="14" fillId="0" borderId="7" xfId="0" applyNumberFormat="1" applyFont="1" applyBorder="1" applyAlignment="1">
      <alignment horizontal="left"/>
    </xf>
    <xf numFmtId="0" fontId="6" fillId="0" borderId="14" xfId="0" applyFont="1" applyBorder="1" applyAlignment="1">
      <alignment horizontal="left"/>
    </xf>
    <xf numFmtId="0" fontId="6" fillId="0" borderId="0" xfId="0" applyFont="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0" fontId="14" fillId="0" borderId="0" xfId="0" applyFont="1" applyAlignment="1">
      <alignment horizontal="left"/>
    </xf>
    <xf numFmtId="0" fontId="0" fillId="0" borderId="14" xfId="0" applyBorder="1" applyAlignment="1">
      <alignment horizontal="left"/>
    </xf>
    <xf numFmtId="164" fontId="14" fillId="0" borderId="0" xfId="0" applyNumberFormat="1" applyFont="1" applyAlignment="1">
      <alignment horizontal="center"/>
    </xf>
    <xf numFmtId="0" fontId="6" fillId="0" borderId="14" xfId="0" applyFont="1" applyBorder="1" applyAlignment="1">
      <alignment vertical="center"/>
    </xf>
    <xf numFmtId="164" fontId="14" fillId="0" borderId="49" xfId="0" applyNumberFormat="1" applyFont="1" applyBorder="1" applyAlignment="1">
      <alignment horizontal="center"/>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164" fontId="14" fillId="0" borderId="0" xfId="0" applyNumberFormat="1" applyFont="1" applyAlignment="1">
      <alignment horizontal="left"/>
    </xf>
    <xf numFmtId="0" fontId="0" fillId="0" borderId="20" xfId="0" applyBorder="1"/>
    <xf numFmtId="0" fontId="6" fillId="0" borderId="14" xfId="0" applyFont="1" applyBorder="1" applyAlignment="1">
      <alignment horizontal="left" wrapText="1"/>
    </xf>
    <xf numFmtId="164" fontId="14" fillId="0" borderId="23" xfId="0" applyNumberFormat="1" applyFont="1" applyBorder="1" applyAlignment="1">
      <alignment horizontal="left"/>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4" fillId="0" borderId="10" xfId="0" applyFont="1" applyBorder="1" applyAlignment="1">
      <alignment horizontal="left"/>
    </xf>
    <xf numFmtId="164" fontId="14" fillId="0" borderId="10" xfId="0" applyNumberFormat="1" applyFont="1" applyBorder="1" applyAlignment="1">
      <alignment horizontal="left"/>
    </xf>
    <xf numFmtId="0" fontId="18" fillId="6" borderId="5" xfId="0" applyFont="1" applyFill="1" applyBorder="1" applyAlignment="1">
      <alignment horizontal="center"/>
    </xf>
    <xf numFmtId="0" fontId="18" fillId="6" borderId="6" xfId="0" applyFont="1" applyFill="1" applyBorder="1" applyAlignment="1">
      <alignment horizontal="center"/>
    </xf>
    <xf numFmtId="0" fontId="6" fillId="0" borderId="24" xfId="0" applyFont="1" applyBorder="1" applyAlignment="1">
      <alignment horizontal="left"/>
    </xf>
    <xf numFmtId="0" fontId="6" fillId="0" borderId="12" xfId="0" applyFont="1" applyBorder="1" applyAlignment="1">
      <alignment horizontal="left"/>
    </xf>
    <xf numFmtId="0" fontId="10" fillId="5" borderId="4" xfId="0" applyFont="1" applyFill="1" applyBorder="1"/>
    <xf numFmtId="0" fontId="10" fillId="5" borderId="5" xfId="0" applyFont="1" applyFill="1" applyBorder="1"/>
    <xf numFmtId="0" fontId="6" fillId="0" borderId="14" xfId="0" applyFont="1" applyFill="1" applyBorder="1"/>
    <xf numFmtId="0" fontId="10" fillId="2" borderId="4" xfId="0" applyFont="1" applyFill="1" applyBorder="1" applyAlignment="1">
      <alignment vertical="center"/>
    </xf>
    <xf numFmtId="0" fontId="10" fillId="2" borderId="5" xfId="0" applyFont="1" applyFill="1" applyBorder="1" applyAlignment="1">
      <alignment vertical="center"/>
    </xf>
    <xf numFmtId="0" fontId="10" fillId="9" borderId="24" xfId="0" applyFont="1" applyFill="1" applyBorder="1" applyAlignment="1">
      <alignment vertical="center"/>
    </xf>
    <xf numFmtId="0" fontId="10" fillId="9" borderId="12" xfId="0" applyFont="1" applyFill="1" applyBorder="1" applyAlignment="1">
      <alignment vertical="center"/>
    </xf>
    <xf numFmtId="0" fontId="14" fillId="0" borderId="0" xfId="0" applyFont="1" applyAlignment="1">
      <alignment horizontal="center"/>
    </xf>
    <xf numFmtId="1" fontId="0" fillId="0" borderId="0" xfId="0" applyNumberFormat="1"/>
    <xf numFmtId="0" fontId="14" fillId="0" borderId="0" xfId="0" applyFont="1" applyAlignment="1">
      <alignment horizontal="center"/>
    </xf>
    <xf numFmtId="0" fontId="6" fillId="0" borderId="0" xfId="0" applyFont="1" applyFill="1" applyBorder="1"/>
    <xf numFmtId="0" fontId="13" fillId="5" borderId="5" xfId="0" applyFont="1" applyFill="1" applyBorder="1" applyAlignment="1">
      <alignment horizontal="center"/>
    </xf>
    <xf numFmtId="0" fontId="13" fillId="5" borderId="6" xfId="0" applyFont="1" applyFill="1" applyBorder="1" applyAlignment="1">
      <alignment horizontal="center"/>
    </xf>
    <xf numFmtId="0" fontId="13" fillId="5" borderId="12" xfId="0" applyFont="1" applyFill="1" applyBorder="1" applyAlignment="1">
      <alignment horizontal="center"/>
    </xf>
    <xf numFmtId="0" fontId="13" fillId="5" borderId="13" xfId="0" applyFont="1" applyFill="1" applyBorder="1" applyAlignment="1">
      <alignment horizontal="center"/>
    </xf>
    <xf numFmtId="0" fontId="14" fillId="0" borderId="0" xfId="0" applyFont="1" applyBorder="1" applyAlignment="1">
      <alignment horizontal="center"/>
    </xf>
    <xf numFmtId="0" fontId="6" fillId="0" borderId="1" xfId="0" applyFont="1" applyBorder="1" applyAlignment="1">
      <alignment horizontal="center"/>
    </xf>
    <xf numFmtId="0" fontId="6" fillId="0" borderId="10" xfId="0" applyFont="1" applyBorder="1" applyAlignment="1">
      <alignment horizontal="center"/>
    </xf>
    <xf numFmtId="0" fontId="14" fillId="0" borderId="0" xfId="0" applyFont="1" applyAlignment="1">
      <alignment horizontal="center"/>
    </xf>
    <xf numFmtId="0" fontId="14" fillId="0" borderId="1" xfId="0" applyFont="1" applyBorder="1" applyAlignment="1">
      <alignment horizontal="center"/>
    </xf>
    <xf numFmtId="0" fontId="14" fillId="0" borderId="16" xfId="0" applyFont="1" applyBorder="1" applyAlignment="1">
      <alignment horizontal="center"/>
    </xf>
    <xf numFmtId="164" fontId="14" fillId="0" borderId="10" xfId="0" applyNumberFormat="1" applyFont="1" applyBorder="1" applyAlignment="1">
      <alignment horizontal="center"/>
    </xf>
    <xf numFmtId="164" fontId="14" fillId="0" borderId="1" xfId="0" applyNumberFormat="1" applyFont="1" applyBorder="1" applyAlignment="1">
      <alignment horizontal="center"/>
    </xf>
    <xf numFmtId="164" fontId="14" fillId="0" borderId="16" xfId="0" applyNumberFormat="1" applyFont="1" applyBorder="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center" wrapText="1"/>
    </xf>
    <xf numFmtId="0" fontId="0" fillId="0" borderId="0" xfId="0" applyAlignment="1">
      <alignment horizontal="center"/>
    </xf>
    <xf numFmtId="164" fontId="14" fillId="0" borderId="49" xfId="0" applyNumberFormat="1" applyFont="1" applyBorder="1" applyAlignment="1">
      <alignment horizontal="center" vertical="center"/>
    </xf>
    <xf numFmtId="164" fontId="14" fillId="0" borderId="0" xfId="0" applyNumberFormat="1" applyFont="1" applyBorder="1" applyAlignment="1">
      <alignment horizontal="center"/>
    </xf>
    <xf numFmtId="164" fontId="14" fillId="0" borderId="1" xfId="0" applyNumberFormat="1" applyFont="1" applyFill="1" applyBorder="1" applyAlignment="1">
      <alignment horizontal="center"/>
    </xf>
    <xf numFmtId="0" fontId="14" fillId="0" borderId="1" xfId="0" applyFont="1" applyFill="1" applyBorder="1" applyAlignment="1">
      <alignment horizontal="center"/>
    </xf>
    <xf numFmtId="0" fontId="19" fillId="0" borderId="1" xfId="0" applyFont="1" applyFill="1" applyBorder="1" applyAlignment="1">
      <alignment horizontal="center"/>
    </xf>
    <xf numFmtId="0" fontId="19" fillId="0" borderId="1" xfId="0" applyFont="1" applyFill="1" applyBorder="1" applyAlignment="1">
      <alignment horizontal="center" vertical="center"/>
    </xf>
    <xf numFmtId="0" fontId="6" fillId="0" borderId="0" xfId="0" applyFont="1" applyBorder="1"/>
    <xf numFmtId="0" fontId="14" fillId="0" borderId="16" xfId="0" applyFont="1" applyFill="1" applyBorder="1" applyAlignment="1">
      <alignment horizontal="center"/>
    </xf>
    <xf numFmtId="0" fontId="19" fillId="0" borderId="16" xfId="0" applyFont="1" applyFill="1" applyBorder="1" applyAlignment="1">
      <alignment horizontal="center" vertical="center"/>
    </xf>
    <xf numFmtId="0" fontId="14" fillId="0" borderId="37" xfId="0" applyFont="1" applyBorder="1" applyAlignment="1">
      <alignment horizontal="center"/>
    </xf>
    <xf numFmtId="0" fontId="14" fillId="0" borderId="1" xfId="0" applyFont="1" applyBorder="1" applyAlignment="1">
      <alignment horizontal="left"/>
    </xf>
    <xf numFmtId="0" fontId="14" fillId="0" borderId="1" xfId="0" applyFont="1" applyBorder="1" applyAlignment="1">
      <alignment horizontal="center"/>
    </xf>
    <xf numFmtId="0" fontId="16" fillId="0" borderId="15" xfId="0" applyFont="1" applyBorder="1" applyAlignment="1">
      <alignment horizontal="center"/>
    </xf>
    <xf numFmtId="164" fontId="14" fillId="0" borderId="37" xfId="0" applyNumberFormat="1" applyFont="1" applyBorder="1" applyAlignment="1"/>
    <xf numFmtId="164" fontId="14" fillId="0" borderId="16" xfId="0" applyNumberFormat="1" applyFont="1" applyFill="1" applyBorder="1" applyAlignment="1">
      <alignment horizontal="center"/>
    </xf>
    <xf numFmtId="0" fontId="22" fillId="0" borderId="1" xfId="0" applyFont="1" applyFill="1" applyBorder="1" applyAlignment="1">
      <alignment horizontal="center" vertical="center"/>
    </xf>
    <xf numFmtId="0" fontId="14" fillId="12" borderId="10" xfId="0" applyFont="1" applyFill="1" applyBorder="1" applyAlignment="1">
      <alignment horizontal="center" vertical="center"/>
    </xf>
    <xf numFmtId="0" fontId="14" fillId="12" borderId="18" xfId="0" applyFont="1" applyFill="1" applyBorder="1" applyAlignment="1">
      <alignment horizontal="center" vertical="center"/>
    </xf>
    <xf numFmtId="164" fontId="14" fillId="12" borderId="10" xfId="0" applyNumberFormat="1" applyFont="1" applyFill="1" applyBorder="1" applyAlignment="1">
      <alignment horizontal="center"/>
    </xf>
    <xf numFmtId="164" fontId="14" fillId="12" borderId="32" xfId="0" applyNumberFormat="1" applyFont="1" applyFill="1" applyBorder="1" applyAlignment="1">
      <alignment horizontal="center"/>
    </xf>
    <xf numFmtId="164" fontId="14" fillId="12" borderId="33" xfId="0" applyNumberFormat="1" applyFont="1" applyFill="1" applyBorder="1" applyAlignment="1">
      <alignment horizontal="center"/>
    </xf>
    <xf numFmtId="0" fontId="14" fillId="12" borderId="32" xfId="0" applyFont="1" applyFill="1" applyBorder="1" applyAlignment="1">
      <alignment horizontal="center"/>
    </xf>
    <xf numFmtId="164" fontId="14" fillId="12" borderId="48" xfId="0" applyNumberFormat="1" applyFont="1" applyFill="1" applyBorder="1" applyAlignment="1">
      <alignment horizontal="center"/>
    </xf>
    <xf numFmtId="0" fontId="14" fillId="12" borderId="33" xfId="0" applyFont="1" applyFill="1" applyBorder="1" applyAlignment="1">
      <alignment horizontal="center"/>
    </xf>
    <xf numFmtId="0" fontId="14" fillId="12" borderId="48" xfId="0" applyFont="1" applyFill="1" applyBorder="1" applyAlignment="1">
      <alignment horizontal="center"/>
    </xf>
    <xf numFmtId="0" fontId="14" fillId="14" borderId="1" xfId="0" applyFont="1" applyFill="1" applyBorder="1" applyAlignment="1">
      <alignment horizontal="center"/>
    </xf>
    <xf numFmtId="0" fontId="14" fillId="14" borderId="16" xfId="0" applyFont="1" applyFill="1" applyBorder="1" applyAlignment="1">
      <alignment horizontal="center"/>
    </xf>
    <xf numFmtId="0" fontId="23" fillId="0" borderId="16" xfId="0" applyFont="1" applyBorder="1" applyAlignment="1">
      <alignment wrapText="1"/>
    </xf>
    <xf numFmtId="0" fontId="12" fillId="8" borderId="4" xfId="0" applyFont="1" applyFill="1" applyBorder="1" applyAlignment="1"/>
    <xf numFmtId="0" fontId="12" fillId="8" borderId="5" xfId="0" applyFont="1" applyFill="1" applyBorder="1" applyAlignment="1"/>
    <xf numFmtId="0" fontId="12" fillId="4" borderId="4" xfId="0" applyFont="1" applyFill="1" applyBorder="1" applyAlignment="1"/>
    <xf numFmtId="0" fontId="12" fillId="4" borderId="5" xfId="0" applyFont="1" applyFill="1" applyBorder="1" applyAlignment="1"/>
    <xf numFmtId="0" fontId="8" fillId="4" borderId="4" xfId="0" applyFont="1" applyFill="1" applyBorder="1" applyAlignment="1"/>
    <xf numFmtId="0" fontId="8" fillId="4" borderId="5" xfId="0" applyFont="1" applyFill="1" applyBorder="1" applyAlignment="1"/>
    <xf numFmtId="164" fontId="20" fillId="0" borderId="1" xfId="0" applyNumberFormat="1" applyFont="1" applyFill="1" applyBorder="1" applyAlignment="1">
      <alignment horizontal="right"/>
    </xf>
    <xf numFmtId="164" fontId="20" fillId="0" borderId="1" xfId="0" applyNumberFormat="1" applyFont="1" applyFill="1" applyBorder="1" applyAlignment="1">
      <alignment horizontal="center"/>
    </xf>
    <xf numFmtId="0" fontId="20" fillId="0" borderId="1" xfId="0" applyFont="1" applyFill="1" applyBorder="1" applyAlignment="1">
      <alignment horizontal="center"/>
    </xf>
    <xf numFmtId="0" fontId="24" fillId="0" borderId="1" xfId="0" applyFont="1" applyFill="1" applyBorder="1" applyAlignment="1"/>
    <xf numFmtId="164" fontId="20" fillId="0" borderId="1" xfId="0" applyNumberFormat="1" applyFont="1" applyFill="1" applyBorder="1" applyAlignment="1"/>
    <xf numFmtId="0" fontId="10" fillId="6" borderId="4" xfId="0" applyFont="1" applyFill="1" applyBorder="1" applyAlignment="1"/>
    <xf numFmtId="0" fontId="10" fillId="6" borderId="5" xfId="0" applyFont="1" applyFill="1" applyBorder="1" applyAlignment="1"/>
    <xf numFmtId="0" fontId="19" fillId="12" borderId="33" xfId="0" applyFont="1" applyFill="1" applyBorder="1" applyAlignment="1">
      <alignment horizontal="center"/>
    </xf>
    <xf numFmtId="0" fontId="19" fillId="0" borderId="16" xfId="0" applyFont="1" applyFill="1" applyBorder="1" applyAlignment="1">
      <alignment horizontal="center"/>
    </xf>
    <xf numFmtId="0" fontId="19" fillId="0" borderId="16" xfId="0" applyFont="1" applyBorder="1" applyAlignment="1">
      <alignment horizontal="center"/>
    </xf>
    <xf numFmtId="0" fontId="9" fillId="0" borderId="0" xfId="0" applyFont="1" applyBorder="1" applyAlignment="1">
      <alignment horizontal="center"/>
    </xf>
    <xf numFmtId="0" fontId="6" fillId="0" borderId="0" xfId="0" applyFont="1" applyBorder="1" applyAlignment="1">
      <alignment horizontal="left"/>
    </xf>
    <xf numFmtId="0" fontId="0" fillId="0" borderId="0" xfId="0" applyBorder="1" applyAlignment="1">
      <alignment horizontal="left"/>
    </xf>
    <xf numFmtId="0" fontId="6" fillId="0" borderId="0" xfId="0" applyFont="1" applyBorder="1" applyAlignment="1">
      <alignment horizontal="left" wrapText="1"/>
    </xf>
    <xf numFmtId="164" fontId="14" fillId="0" borderId="28" xfId="0" applyNumberFormat="1" applyFont="1" applyBorder="1" applyAlignment="1">
      <alignment horizontal="left"/>
    </xf>
    <xf numFmtId="0" fontId="14" fillId="0" borderId="37" xfId="0" applyFont="1" applyBorder="1" applyAlignment="1"/>
    <xf numFmtId="0" fontId="0" fillId="0" borderId="1" xfId="0" applyBorder="1"/>
    <xf numFmtId="1" fontId="6" fillId="0" borderId="0" xfId="0" applyNumberFormat="1" applyFont="1"/>
    <xf numFmtId="44" fontId="0" fillId="0" borderId="0" xfId="1" applyFont="1" applyBorder="1" applyAlignment="1">
      <alignment vertical="center"/>
    </xf>
    <xf numFmtId="0" fontId="0" fillId="0" borderId="0" xfId="0" applyBorder="1" applyAlignment="1">
      <alignment vertical="center"/>
    </xf>
    <xf numFmtId="44" fontId="9" fillId="0" borderId="11" xfId="0" applyNumberFormat="1" applyFont="1" applyBorder="1" applyAlignment="1">
      <alignment horizontal="center"/>
    </xf>
    <xf numFmtId="44" fontId="0" fillId="0" borderId="0" xfId="0" applyNumberFormat="1" applyAlignment="1">
      <alignment horizontal="left"/>
    </xf>
    <xf numFmtId="44" fontId="6" fillId="0" borderId="0" xfId="0" applyNumberFormat="1" applyFont="1" applyBorder="1" applyAlignment="1">
      <alignment horizontal="left"/>
    </xf>
    <xf numFmtId="44" fontId="0" fillId="0" borderId="0" xfId="0" applyNumberFormat="1" applyBorder="1" applyAlignment="1">
      <alignment horizontal="left"/>
    </xf>
    <xf numFmtId="44" fontId="6" fillId="0" borderId="0" xfId="0" applyNumberFormat="1" applyFont="1" applyBorder="1" applyAlignment="1">
      <alignment horizontal="left" wrapText="1"/>
    </xf>
    <xf numFmtId="44" fontId="7" fillId="0" borderId="0" xfId="0" applyNumberFormat="1" applyFont="1" applyBorder="1" applyAlignment="1">
      <alignment horizontal="left"/>
    </xf>
    <xf numFmtId="44" fontId="11" fillId="0" borderId="0" xfId="0" applyNumberFormat="1" applyFont="1" applyBorder="1" applyAlignment="1">
      <alignment horizontal="left"/>
    </xf>
    <xf numFmtId="44" fontId="6" fillId="0" borderId="40" xfId="0" applyNumberFormat="1" applyFont="1" applyBorder="1" applyAlignment="1">
      <alignment horizontal="left"/>
    </xf>
    <xf numFmtId="0" fontId="14" fillId="0" borderId="11" xfId="0" applyFont="1" applyBorder="1" applyAlignment="1">
      <alignment horizontal="center"/>
    </xf>
    <xf numFmtId="164" fontId="14" fillId="0" borderId="1" xfId="0" applyNumberFormat="1" applyFont="1" applyBorder="1" applyAlignment="1">
      <alignment vertical="center"/>
    </xf>
    <xf numFmtId="0" fontId="25" fillId="0" borderId="7" xfId="0" applyFont="1" applyBorder="1" applyAlignment="1">
      <alignment horizontal="center" vertical="center" wrapText="1"/>
    </xf>
    <xf numFmtId="0" fontId="14" fillId="0" borderId="1" xfId="0" applyFont="1" applyBorder="1" applyAlignment="1">
      <alignment horizontal="center"/>
    </xf>
    <xf numFmtId="164" fontId="14" fillId="0" borderId="1" xfId="0" applyNumberFormat="1" applyFont="1" applyBorder="1" applyAlignment="1">
      <alignment horizontal="center"/>
    </xf>
    <xf numFmtId="0" fontId="14" fillId="0" borderId="36" xfId="0" applyFont="1" applyBorder="1" applyAlignment="1"/>
    <xf numFmtId="0" fontId="14" fillId="0" borderId="15" xfId="0" applyFont="1" applyBorder="1" applyAlignment="1"/>
    <xf numFmtId="0" fontId="14" fillId="0" borderId="22" xfId="0" applyFont="1" applyBorder="1" applyAlignment="1"/>
    <xf numFmtId="0" fontId="14" fillId="0" borderId="1" xfId="0" applyFont="1" applyBorder="1" applyAlignment="1">
      <alignment horizontal="center"/>
    </xf>
    <xf numFmtId="0" fontId="0" fillId="0" borderId="14" xfId="0" applyFill="1" applyBorder="1" applyAlignment="1">
      <alignment vertical="center"/>
    </xf>
    <xf numFmtId="0" fontId="6" fillId="0" borderId="21" xfId="0" applyFont="1" applyFill="1" applyBorder="1"/>
    <xf numFmtId="0" fontId="14" fillId="0" borderId="1" xfId="0" applyFont="1" applyBorder="1" applyAlignment="1">
      <alignment horizontal="center"/>
    </xf>
    <xf numFmtId="0" fontId="14" fillId="0" borderId="16" xfId="0" applyFont="1" applyBorder="1" applyAlignment="1">
      <alignment horizontal="center"/>
    </xf>
    <xf numFmtId="164" fontId="14" fillId="0" borderId="1" xfId="0" applyNumberFormat="1" applyFont="1" applyBorder="1" applyAlignment="1">
      <alignment horizontal="center"/>
    </xf>
    <xf numFmtId="164" fontId="14" fillId="0" borderId="16" xfId="0" applyNumberFormat="1" applyFont="1" applyBorder="1" applyAlignment="1">
      <alignment horizontal="center"/>
    </xf>
    <xf numFmtId="164" fontId="14" fillId="0" borderId="28" xfId="0" applyNumberFormat="1" applyFont="1" applyBorder="1" applyAlignment="1">
      <alignment horizontal="center"/>
    </xf>
    <xf numFmtId="44" fontId="0" fillId="11" borderId="0" xfId="1" applyFont="1" applyFill="1"/>
    <xf numFmtId="44" fontId="0" fillId="0" borderId="0" xfId="1" applyFont="1"/>
    <xf numFmtId="44" fontId="0" fillId="0" borderId="0" xfId="0" applyNumberFormat="1"/>
    <xf numFmtId="9" fontId="0" fillId="0" borderId="0" xfId="7" applyFont="1"/>
    <xf numFmtId="0" fontId="6" fillId="0" borderId="14" xfId="0" applyFont="1" applyFill="1" applyBorder="1" applyAlignment="1">
      <alignment horizontal="left" wrapText="1"/>
    </xf>
    <xf numFmtId="0" fontId="6" fillId="0" borderId="14" xfId="0" applyFont="1" applyFill="1" applyBorder="1" applyAlignment="1">
      <alignment horizontal="left"/>
    </xf>
    <xf numFmtId="0" fontId="0" fillId="0" borderId="0" xfId="0" applyFill="1"/>
    <xf numFmtId="44" fontId="9" fillId="0" borderId="11" xfId="1" applyFont="1" applyBorder="1" applyAlignment="1">
      <alignment horizontal="center"/>
    </xf>
    <xf numFmtId="0" fontId="6" fillId="0" borderId="20" xfId="0" applyFont="1" applyFill="1" applyBorder="1" applyAlignment="1">
      <alignment horizontal="left"/>
    </xf>
    <xf numFmtId="0" fontId="6" fillId="0" borderId="21" xfId="0" applyFont="1" applyFill="1" applyBorder="1" applyAlignment="1">
      <alignment horizontal="left"/>
    </xf>
    <xf numFmtId="0" fontId="0" fillId="0" borderId="0" xfId="0" applyAlignment="1">
      <alignment vertical="top"/>
    </xf>
    <xf numFmtId="0" fontId="15" fillId="6" borderId="21" xfId="0" applyFont="1" applyFill="1" applyBorder="1" applyAlignment="1">
      <alignment horizontal="center" vertical="center"/>
    </xf>
    <xf numFmtId="0" fontId="15" fillId="6" borderId="22" xfId="0" applyFont="1" applyFill="1" applyBorder="1" applyAlignment="1">
      <alignment horizontal="center" vertical="center"/>
    </xf>
    <xf numFmtId="0" fontId="6" fillId="0" borderId="0" xfId="0" applyFont="1" applyBorder="1" applyAlignment="1">
      <alignment vertical="center"/>
    </xf>
    <xf numFmtId="0" fontId="0" fillId="0" borderId="14" xfId="0" applyBorder="1" applyAlignment="1">
      <alignment vertical="top"/>
    </xf>
    <xf numFmtId="0" fontId="0" fillId="0" borderId="0" xfId="0" applyBorder="1" applyAlignment="1">
      <alignment vertical="top"/>
    </xf>
    <xf numFmtId="0" fontId="6" fillId="0" borderId="0" xfId="0" applyFont="1" applyFill="1" applyBorder="1" applyAlignment="1">
      <alignment horizontal="left" wrapText="1"/>
    </xf>
    <xf numFmtId="0" fontId="6" fillId="0" borderId="20" xfId="0" applyFont="1" applyFill="1" applyBorder="1" applyAlignment="1">
      <alignment horizontal="left" wrapText="1"/>
    </xf>
    <xf numFmtId="0" fontId="6" fillId="0" borderId="21" xfId="0" applyFont="1" applyFill="1" applyBorder="1" applyAlignment="1">
      <alignment horizontal="left" wrapText="1"/>
    </xf>
    <xf numFmtId="44" fontId="0" fillId="0" borderId="0" xfId="1" applyFont="1" applyBorder="1"/>
    <xf numFmtId="0" fontId="15" fillId="6" borderId="0" xfId="0" applyFont="1" applyFill="1" applyBorder="1" applyAlignment="1">
      <alignment horizontal="center" vertical="center"/>
    </xf>
    <xf numFmtId="0" fontId="15" fillId="6" borderId="15" xfId="0" applyFont="1" applyFill="1" applyBorder="1" applyAlignment="1">
      <alignment horizontal="center" vertical="center"/>
    </xf>
    <xf numFmtId="164" fontId="19" fillId="0" borderId="0" xfId="0" applyNumberFormat="1" applyFont="1" applyFill="1" applyBorder="1" applyAlignment="1">
      <alignment horizontal="center"/>
    </xf>
    <xf numFmtId="164" fontId="14" fillId="12" borderId="57" xfId="0" applyNumberFormat="1" applyFont="1" applyFill="1" applyBorder="1" applyAlignment="1">
      <alignment horizontal="center"/>
    </xf>
    <xf numFmtId="0" fontId="13" fillId="2" borderId="20" xfId="0" applyFont="1" applyFill="1" applyBorder="1" applyAlignment="1"/>
    <xf numFmtId="0" fontId="12" fillId="2" borderId="21" xfId="0" applyFont="1" applyFill="1" applyBorder="1" applyAlignment="1"/>
    <xf numFmtId="44" fontId="0" fillId="0" borderId="0" xfId="1" applyNumberFormat="1" applyFont="1" applyBorder="1" applyAlignment="1">
      <alignment horizontal="left" vertical="center"/>
    </xf>
    <xf numFmtId="0" fontId="6" fillId="0" borderId="0" xfId="0" applyFont="1" applyAlignment="1">
      <alignment vertical="top"/>
    </xf>
    <xf numFmtId="44" fontId="6" fillId="0" borderId="0" xfId="1" applyFont="1" applyAlignment="1">
      <alignment vertical="center"/>
    </xf>
    <xf numFmtId="44" fontId="0" fillId="0" borderId="0" xfId="1" applyFont="1" applyFill="1" applyBorder="1" applyAlignment="1">
      <alignment vertical="center"/>
    </xf>
    <xf numFmtId="44" fontId="6" fillId="0" borderId="0" xfId="0" applyNumberFormat="1" applyFont="1" applyFill="1" applyBorder="1" applyAlignment="1">
      <alignment horizontal="left" wrapText="1"/>
    </xf>
    <xf numFmtId="44" fontId="6" fillId="0" borderId="0" xfId="0" applyNumberFormat="1" applyFont="1" applyFill="1" applyBorder="1" applyAlignment="1">
      <alignment horizontal="left"/>
    </xf>
    <xf numFmtId="0" fontId="11" fillId="0" borderId="0" xfId="0" applyFont="1" applyBorder="1"/>
    <xf numFmtId="44" fontId="11" fillId="0" borderId="0" xfId="0" applyNumberFormat="1" applyFont="1" applyBorder="1"/>
    <xf numFmtId="44" fontId="11" fillId="0" borderId="0" xfId="0" applyNumberFormat="1" applyFont="1" applyBorder="1" applyAlignment="1">
      <alignment horizontal="right"/>
    </xf>
    <xf numFmtId="164" fontId="14" fillId="0" borderId="1" xfId="0" applyNumberFormat="1" applyFont="1" applyBorder="1" applyAlignment="1">
      <alignment horizontal="center"/>
    </xf>
    <xf numFmtId="0" fontId="14" fillId="0" borderId="1" xfId="0" applyFont="1" applyBorder="1" applyAlignment="1">
      <alignment horizontal="center"/>
    </xf>
    <xf numFmtId="164" fontId="14" fillId="0" borderId="1" xfId="0" applyNumberFormat="1" applyFont="1" applyBorder="1" applyAlignment="1">
      <alignment horizontal="center"/>
    </xf>
    <xf numFmtId="0" fontId="14" fillId="0" borderId="1" xfId="0" applyFont="1" applyBorder="1" applyAlignment="1">
      <alignment horizontal="center" wrapText="1"/>
    </xf>
    <xf numFmtId="164" fontId="14" fillId="0" borderId="16" xfId="0" applyNumberFormat="1" applyFont="1" applyBorder="1" applyAlignment="1">
      <alignment horizontal="center" vertical="center" wrapText="1"/>
    </xf>
    <xf numFmtId="164" fontId="14" fillId="0" borderId="49" xfId="0" applyNumberFormat="1" applyFont="1" applyBorder="1" applyAlignment="1">
      <alignment horizontal="center" vertical="center"/>
    </xf>
    <xf numFmtId="164" fontId="14" fillId="0" borderId="1" xfId="0" applyNumberFormat="1" applyFont="1" applyBorder="1" applyAlignment="1">
      <alignment horizontal="center"/>
    </xf>
    <xf numFmtId="0" fontId="14" fillId="0" borderId="1" xfId="0" applyFont="1" applyBorder="1" applyAlignment="1">
      <alignment horizontal="center"/>
    </xf>
    <xf numFmtId="0" fontId="14" fillId="0" borderId="23" xfId="0" applyFont="1" applyBorder="1" applyAlignment="1">
      <alignment horizontal="center"/>
    </xf>
    <xf numFmtId="0" fontId="14" fillId="0" borderId="0" xfId="0" applyFont="1" applyAlignment="1">
      <alignment horizontal="center" vertical="center" wrapText="1"/>
    </xf>
    <xf numFmtId="0" fontId="14" fillId="0" borderId="16" xfId="0" applyFont="1" applyBorder="1" applyAlignment="1">
      <alignment horizontal="center"/>
    </xf>
    <xf numFmtId="0" fontId="14" fillId="0" borderId="1" xfId="0" applyFont="1" applyBorder="1" applyAlignment="1">
      <alignment horizontal="center" vertical="center"/>
    </xf>
    <xf numFmtId="164" fontId="14" fillId="12" borderId="32" xfId="0" applyNumberFormat="1" applyFont="1" applyFill="1" applyBorder="1" applyAlignment="1">
      <alignment horizontal="center"/>
    </xf>
    <xf numFmtId="0" fontId="6" fillId="0" borderId="0" xfId="0" applyFont="1" applyFill="1" applyBorder="1" applyAlignment="1">
      <alignment horizontal="left"/>
    </xf>
    <xf numFmtId="0" fontId="14" fillId="0" borderId="9" xfId="0" applyFont="1" applyBorder="1" applyAlignment="1">
      <alignment horizontal="center"/>
    </xf>
    <xf numFmtId="0" fontId="14" fillId="0" borderId="27" xfId="0" applyFont="1" applyBorder="1" applyAlignment="1">
      <alignment horizontal="center"/>
    </xf>
    <xf numFmtId="164" fontId="14" fillId="0" borderId="7" xfId="0" applyNumberFormat="1" applyFont="1" applyBorder="1" applyAlignment="1">
      <alignment horizontal="center"/>
    </xf>
    <xf numFmtId="0" fontId="15" fillId="6" borderId="12" xfId="0" applyFont="1" applyFill="1" applyBorder="1" applyAlignment="1">
      <alignment horizontal="center" vertical="center"/>
    </xf>
    <xf numFmtId="0" fontId="31" fillId="16" borderId="13" xfId="0" applyFont="1" applyFill="1" applyBorder="1" applyAlignment="1">
      <alignment horizontal="left" vertical="center"/>
    </xf>
    <xf numFmtId="0" fontId="32" fillId="0" borderId="1" xfId="0" applyFont="1" applyBorder="1" applyAlignment="1">
      <alignment vertical="center" wrapText="1"/>
    </xf>
    <xf numFmtId="0" fontId="0" fillId="0" borderId="0" xfId="0" applyBorder="1"/>
    <xf numFmtId="0" fontId="14" fillId="0" borderId="19" xfId="0" applyFont="1" applyBorder="1" applyAlignment="1">
      <alignment horizontal="center"/>
    </xf>
    <xf numFmtId="0" fontId="32" fillId="0" borderId="1" xfId="0" applyFont="1" applyBorder="1" applyAlignment="1">
      <alignment wrapText="1"/>
    </xf>
    <xf numFmtId="0" fontId="32" fillId="17" borderId="1" xfId="0" applyFont="1" applyFill="1" applyBorder="1" applyAlignment="1">
      <alignment vertical="center" wrapText="1"/>
    </xf>
    <xf numFmtId="44" fontId="6" fillId="0" borderId="0" xfId="1" applyNumberFormat="1" applyFont="1" applyFill="1" applyBorder="1" applyAlignment="1">
      <alignment horizontal="center"/>
    </xf>
    <xf numFmtId="0" fontId="32" fillId="0" borderId="0" xfId="0" applyFont="1" applyAlignment="1">
      <alignment wrapText="1"/>
    </xf>
    <xf numFmtId="0" fontId="32" fillId="17" borderId="58" xfId="0" applyFont="1" applyFill="1" applyBorder="1" applyAlignment="1">
      <alignment vertical="center" wrapText="1"/>
    </xf>
    <xf numFmtId="164" fontId="14" fillId="0" borderId="28" xfId="0" applyNumberFormat="1" applyFont="1" applyBorder="1" applyAlignment="1"/>
    <xf numFmtId="164" fontId="14" fillId="0" borderId="1" xfId="0" applyNumberFormat="1" applyFont="1" applyBorder="1" applyAlignment="1">
      <alignment vertical="center" wrapText="1"/>
    </xf>
    <xf numFmtId="0" fontId="14" fillId="0" borderId="1" xfId="0" applyFont="1" applyBorder="1" applyAlignment="1"/>
    <xf numFmtId="164" fontId="14" fillId="0" borderId="1" xfId="0" applyNumberFormat="1" applyFont="1" applyBorder="1" applyAlignment="1"/>
    <xf numFmtId="0" fontId="14" fillId="0" borderId="23" xfId="0" applyFont="1" applyBorder="1" applyAlignment="1"/>
    <xf numFmtId="164" fontId="14" fillId="12" borderId="32" xfId="0" applyNumberFormat="1" applyFont="1" applyFill="1" applyBorder="1" applyAlignment="1"/>
    <xf numFmtId="0" fontId="31" fillId="16" borderId="59" xfId="0" applyFont="1" applyFill="1" applyBorder="1" applyAlignment="1">
      <alignment horizontal="left" vertical="center"/>
    </xf>
    <xf numFmtId="0" fontId="33" fillId="0" borderId="49" xfId="0" applyFont="1" applyBorder="1" applyAlignment="1">
      <alignment vertical="center"/>
    </xf>
    <xf numFmtId="0" fontId="33" fillId="0" borderId="16" xfId="0" applyFont="1" applyBorder="1" applyAlignment="1">
      <alignment vertical="center" wrapText="1"/>
    </xf>
    <xf numFmtId="0" fontId="33" fillId="0" borderId="49" xfId="0" applyFont="1" applyBorder="1" applyAlignment="1">
      <alignment vertical="center" wrapText="1"/>
    </xf>
    <xf numFmtId="0" fontId="34" fillId="0" borderId="60" xfId="0" applyFont="1" applyBorder="1" applyAlignment="1">
      <alignment vertical="center"/>
    </xf>
    <xf numFmtId="0" fontId="34" fillId="0" borderId="35" xfId="0" applyFont="1" applyBorder="1"/>
    <xf numFmtId="0" fontId="11" fillId="0" borderId="0" xfId="0" applyFont="1" applyBorder="1" applyAlignment="1">
      <alignment horizontal="left"/>
    </xf>
    <xf numFmtId="0" fontId="15" fillId="6" borderId="13" xfId="0" applyFont="1" applyFill="1" applyBorder="1" applyAlignment="1">
      <alignment horizontal="center" vertical="center"/>
    </xf>
    <xf numFmtId="164" fontId="14" fillId="15" borderId="48" xfId="0" applyNumberFormat="1" applyFont="1" applyFill="1" applyBorder="1" applyAlignment="1">
      <alignment horizontal="center"/>
    </xf>
    <xf numFmtId="164" fontId="14" fillId="15" borderId="32" xfId="0" applyNumberFormat="1" applyFont="1" applyFill="1" applyBorder="1" applyAlignment="1">
      <alignment horizontal="center"/>
    </xf>
    <xf numFmtId="164" fontId="14" fillId="0" borderId="60" xfId="0" applyNumberFormat="1" applyFont="1" applyBorder="1" applyAlignment="1">
      <alignment horizontal="center"/>
    </xf>
    <xf numFmtId="164" fontId="14" fillId="12" borderId="1" xfId="0" applyNumberFormat="1" applyFont="1" applyFill="1" applyBorder="1" applyAlignment="1"/>
    <xf numFmtId="164" fontId="14" fillId="0" borderId="49" xfId="0" applyNumberFormat="1" applyFont="1" applyBorder="1" applyAlignment="1">
      <alignment horizontal="center" vertical="center" wrapText="1"/>
    </xf>
    <xf numFmtId="164" fontId="14" fillId="0" borderId="23" xfId="0" applyNumberFormat="1" applyFont="1" applyBorder="1" applyAlignment="1"/>
    <xf numFmtId="0" fontId="14" fillId="12" borderId="32" xfId="0"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xf numFmtId="0" fontId="13" fillId="12" borderId="10" xfId="0" applyFont="1" applyFill="1" applyBorder="1" applyAlignment="1">
      <alignment horizontal="left" vertical="center"/>
    </xf>
    <xf numFmtId="164" fontId="14" fillId="12" borderId="10" xfId="0" applyNumberFormat="1" applyFont="1" applyFill="1" applyBorder="1" applyAlignment="1">
      <alignment horizontal="left"/>
    </xf>
    <xf numFmtId="164" fontId="25" fillId="0" borderId="7" xfId="0" applyNumberFormat="1" applyFont="1" applyBorder="1" applyAlignment="1">
      <alignment horizontal="left" vertical="center"/>
    </xf>
    <xf numFmtId="164" fontId="19" fillId="0" borderId="49" xfId="0" applyNumberFormat="1" applyFont="1" applyBorder="1" applyAlignment="1">
      <alignment horizontal="left"/>
    </xf>
    <xf numFmtId="164" fontId="19" fillId="0" borderId="49" xfId="0" applyNumberFormat="1" applyFont="1" applyBorder="1" applyAlignment="1">
      <alignment horizontal="left" vertical="center"/>
    </xf>
    <xf numFmtId="164" fontId="19" fillId="0" borderId="14" xfId="0" applyNumberFormat="1" applyFont="1" applyFill="1" applyBorder="1" applyAlignment="1">
      <alignment horizontal="left"/>
    </xf>
    <xf numFmtId="0" fontId="14" fillId="0" borderId="1" xfId="0" applyFont="1" applyBorder="1" applyAlignment="1">
      <alignment horizontal="left" vertical="center"/>
    </xf>
    <xf numFmtId="0" fontId="14" fillId="0" borderId="1" xfId="0" applyFont="1" applyBorder="1" applyAlignment="1">
      <alignment vertical="center" wrapText="1"/>
    </xf>
    <xf numFmtId="0" fontId="6" fillId="18" borderId="0" xfId="0" applyFont="1" applyFill="1" applyBorder="1"/>
    <xf numFmtId="0" fontId="6" fillId="18" borderId="24" xfId="0" applyFont="1" applyFill="1" applyBorder="1"/>
    <xf numFmtId="0" fontId="6" fillId="18" borderId="12" xfId="0" applyFont="1" applyFill="1" applyBorder="1"/>
    <xf numFmtId="0" fontId="14" fillId="18" borderId="32" xfId="0" applyFont="1" applyFill="1" applyBorder="1" applyAlignment="1">
      <alignment horizontal="center"/>
    </xf>
    <xf numFmtId="0" fontId="14" fillId="18" borderId="33" xfId="0" applyFont="1" applyFill="1" applyBorder="1" applyAlignment="1">
      <alignment horizontal="center"/>
    </xf>
    <xf numFmtId="0" fontId="6" fillId="18" borderId="14" xfId="0" applyFont="1" applyFill="1" applyBorder="1"/>
    <xf numFmtId="0" fontId="14" fillId="0" borderId="16" xfId="0" applyFont="1" applyBorder="1" applyAlignment="1">
      <alignment vertical="center" wrapText="1"/>
    </xf>
    <xf numFmtId="0" fontId="0" fillId="19" borderId="0" xfId="0" applyFill="1" applyBorder="1"/>
    <xf numFmtId="44" fontId="6" fillId="19" borderId="0" xfId="0" applyNumberFormat="1" applyFont="1" applyFill="1" applyBorder="1" applyAlignment="1">
      <alignment horizontal="left"/>
    </xf>
    <xf numFmtId="164" fontId="16" fillId="12" borderId="32" xfId="0" applyNumberFormat="1" applyFont="1" applyFill="1" applyBorder="1" applyAlignment="1">
      <alignment horizontal="center" vertical="center" wrapText="1"/>
    </xf>
    <xf numFmtId="0" fontId="6" fillId="0" borderId="1" xfId="0" applyFont="1" applyBorder="1" applyAlignment="1">
      <alignment horizontal="center" vertical="center"/>
    </xf>
    <xf numFmtId="164" fontId="16" fillId="12" borderId="10" xfId="0" applyNumberFormat="1" applyFont="1" applyFill="1" applyBorder="1" applyAlignment="1">
      <alignment horizontal="center" vertical="center" wrapText="1"/>
    </xf>
    <xf numFmtId="164" fontId="16" fillId="12" borderId="29" xfId="0" applyNumberFormat="1" applyFont="1" applyFill="1" applyBorder="1" applyAlignment="1">
      <alignment horizontal="center" vertical="center" wrapText="1"/>
    </xf>
    <xf numFmtId="0" fontId="16" fillId="12" borderId="18" xfId="0" applyFont="1" applyFill="1" applyBorder="1" applyAlignment="1">
      <alignment horizontal="center" vertical="center" wrapText="1"/>
    </xf>
    <xf numFmtId="164" fontId="16" fillId="12" borderId="1" xfId="0" applyNumberFormat="1" applyFont="1" applyFill="1" applyBorder="1" applyAlignment="1">
      <alignment horizontal="center" vertical="center" wrapText="1"/>
    </xf>
    <xf numFmtId="164" fontId="16" fillId="12" borderId="2" xfId="0" applyNumberFormat="1" applyFont="1" applyFill="1" applyBorder="1" applyAlignment="1">
      <alignment horizontal="center" vertical="center" wrapText="1"/>
    </xf>
    <xf numFmtId="0" fontId="14" fillId="12" borderId="16" xfId="0" applyFont="1" applyFill="1" applyBorder="1" applyAlignment="1">
      <alignment horizontal="center" vertical="center" wrapText="1"/>
    </xf>
    <xf numFmtId="164" fontId="16" fillId="12" borderId="53" xfId="0" applyNumberFormat="1" applyFont="1" applyFill="1" applyBorder="1" applyAlignment="1">
      <alignment horizontal="center" vertical="center" wrapText="1"/>
    </xf>
    <xf numFmtId="0" fontId="14" fillId="12" borderId="33" xfId="0" applyFont="1" applyFill="1" applyBorder="1" applyAlignment="1">
      <alignment horizontal="center" vertical="center" wrapText="1"/>
    </xf>
    <xf numFmtId="0" fontId="30" fillId="19" borderId="14" xfId="0" applyFont="1" applyFill="1" applyBorder="1" applyAlignment="1">
      <alignment horizontal="left"/>
    </xf>
    <xf numFmtId="44" fontId="7" fillId="0" borderId="0" xfId="0" applyNumberFormat="1" applyFont="1" applyFill="1" applyBorder="1" applyAlignment="1">
      <alignment horizontal="left"/>
    </xf>
    <xf numFmtId="44" fontId="9" fillId="0" borderId="0" xfId="0" applyNumberFormat="1" applyFont="1" applyBorder="1" applyAlignment="1">
      <alignment horizontal="left"/>
    </xf>
    <xf numFmtId="44" fontId="6" fillId="0" borderId="21" xfId="0" applyNumberFormat="1" applyFont="1" applyBorder="1" applyAlignment="1">
      <alignment horizontal="left" wrapText="1"/>
    </xf>
    <xf numFmtId="44" fontId="9" fillId="0" borderId="21" xfId="0" applyNumberFormat="1" applyFont="1" applyBorder="1" applyAlignment="1">
      <alignment horizontal="left"/>
    </xf>
    <xf numFmtId="164" fontId="14" fillId="0" borderId="16"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0" fontId="6" fillId="19" borderId="0" xfId="0" applyFont="1" applyFill="1" applyBorder="1"/>
    <xf numFmtId="44" fontId="6" fillId="19" borderId="0" xfId="1" applyNumberFormat="1" applyFont="1" applyFill="1" applyBorder="1" applyAlignment="1">
      <alignment horizontal="center"/>
    </xf>
    <xf numFmtId="164" fontId="6" fillId="0" borderId="1" xfId="0" applyNumberFormat="1" applyFont="1" applyBorder="1" applyAlignment="1"/>
    <xf numFmtId="164" fontId="14" fillId="0" borderId="7" xfId="0" applyNumberFormat="1" applyFont="1" applyBorder="1" applyAlignment="1"/>
    <xf numFmtId="164" fontId="16" fillId="12" borderId="10" xfId="0" applyNumberFormat="1" applyFont="1" applyFill="1" applyBorder="1" applyAlignment="1"/>
    <xf numFmtId="0" fontId="14" fillId="0" borderId="0" xfId="0" applyFont="1" applyAlignment="1"/>
    <xf numFmtId="0" fontId="6" fillId="0" borderId="0" xfId="0" applyFont="1" applyBorder="1" applyAlignment="1">
      <alignment horizontal="left" vertical="top" wrapText="1"/>
    </xf>
    <xf numFmtId="164" fontId="14" fillId="19" borderId="10" xfId="0" applyNumberFormat="1" applyFont="1" applyFill="1" applyBorder="1" applyAlignment="1"/>
    <xf numFmtId="164" fontId="16" fillId="19" borderId="10" xfId="0" applyNumberFormat="1" applyFont="1" applyFill="1" applyBorder="1" applyAlignment="1">
      <alignment horizontal="center" vertical="center"/>
    </xf>
    <xf numFmtId="164" fontId="14" fillId="12" borderId="11" xfId="0" applyNumberFormat="1" applyFont="1" applyFill="1" applyBorder="1" applyAlignment="1"/>
    <xf numFmtId="164" fontId="16" fillId="12" borderId="11" xfId="0" applyNumberFormat="1" applyFont="1" applyFill="1" applyBorder="1" applyAlignment="1">
      <alignment horizontal="center" vertical="center" wrapText="1"/>
    </xf>
    <xf numFmtId="164" fontId="16" fillId="12" borderId="18" xfId="0" applyNumberFormat="1" applyFont="1" applyFill="1" applyBorder="1" applyAlignment="1">
      <alignment horizontal="center" vertical="center" wrapText="1"/>
    </xf>
    <xf numFmtId="0" fontId="0" fillId="0" borderId="0" xfId="0" applyBorder="1" applyAlignment="1">
      <alignment horizontal="left" vertical="center"/>
    </xf>
    <xf numFmtId="164" fontId="14" fillId="12" borderId="10" xfId="0" applyNumberFormat="1" applyFont="1" applyFill="1" applyBorder="1" applyAlignment="1"/>
    <xf numFmtId="164" fontId="14" fillId="12" borderId="47" xfId="0" applyNumberFormat="1" applyFont="1" applyFill="1" applyBorder="1" applyAlignment="1"/>
    <xf numFmtId="0" fontId="16" fillId="12" borderId="10" xfId="0" applyFont="1" applyFill="1" applyBorder="1" applyAlignment="1">
      <alignment horizontal="center" vertical="center" wrapText="1"/>
    </xf>
    <xf numFmtId="0" fontId="30" fillId="19" borderId="14" xfId="0" applyFont="1" applyFill="1" applyBorder="1"/>
    <xf numFmtId="164" fontId="16" fillId="19" borderId="31" xfId="0" applyNumberFormat="1" applyFont="1" applyFill="1" applyBorder="1" applyAlignment="1">
      <alignment horizontal="center" vertical="center"/>
    </xf>
    <xf numFmtId="0" fontId="6" fillId="19" borderId="14" xfId="0" applyFont="1" applyFill="1" applyBorder="1" applyAlignment="1">
      <alignment horizontal="left"/>
    </xf>
    <xf numFmtId="164" fontId="16" fillId="19" borderId="18" xfId="0" applyNumberFormat="1" applyFont="1" applyFill="1" applyBorder="1" applyAlignment="1">
      <alignment horizontal="center" vertical="center"/>
    </xf>
    <xf numFmtId="44" fontId="0" fillId="0" borderId="0" xfId="0" applyNumberFormat="1" applyBorder="1" applyAlignment="1">
      <alignment horizontal="left" vertical="center"/>
    </xf>
    <xf numFmtId="0" fontId="0" fillId="0" borderId="14" xfId="0" applyFill="1" applyBorder="1" applyAlignment="1">
      <alignment vertical="top"/>
    </xf>
    <xf numFmtId="0" fontId="0" fillId="0" borderId="0" xfId="0" applyFill="1" applyBorder="1" applyAlignment="1">
      <alignment vertical="top"/>
    </xf>
    <xf numFmtId="44" fontId="6" fillId="0" borderId="0" xfId="0" applyNumberFormat="1" applyFont="1" applyBorder="1" applyAlignment="1">
      <alignment horizontal="left" vertical="top" wrapText="1"/>
    </xf>
    <xf numFmtId="0" fontId="6" fillId="0" borderId="0" xfId="0" applyFont="1" applyBorder="1" applyAlignment="1">
      <alignment horizontal="left" vertical="center"/>
    </xf>
    <xf numFmtId="44" fontId="6" fillId="0" borderId="0" xfId="0" applyNumberFormat="1" applyFont="1" applyBorder="1" applyAlignment="1">
      <alignment horizontal="left" vertical="center"/>
    </xf>
    <xf numFmtId="0" fontId="6" fillId="0" borderId="0" xfId="0" applyFont="1" applyBorder="1" applyAlignment="1">
      <alignment horizontal="left" vertical="center" wrapText="1"/>
    </xf>
    <xf numFmtId="44" fontId="6" fillId="0" borderId="0" xfId="0" applyNumberFormat="1" applyFont="1" applyBorder="1" applyAlignment="1">
      <alignment horizontal="left" vertical="center" wrapText="1"/>
    </xf>
    <xf numFmtId="0" fontId="6" fillId="0" borderId="20" xfId="0" applyFont="1" applyFill="1" applyBorder="1"/>
    <xf numFmtId="0" fontId="0" fillId="10" borderId="0" xfId="0" applyFill="1" applyBorder="1"/>
    <xf numFmtId="0" fontId="13" fillId="5" borderId="5" xfId="0" applyFont="1" applyFill="1" applyBorder="1" applyAlignment="1">
      <alignment horizontal="right"/>
    </xf>
    <xf numFmtId="164" fontId="14" fillId="10" borderId="48" xfId="0" applyNumberFormat="1" applyFont="1" applyFill="1" applyBorder="1" applyAlignment="1"/>
    <xf numFmtId="164" fontId="16" fillId="10" borderId="32" xfId="0" applyNumberFormat="1" applyFont="1" applyFill="1" applyBorder="1" applyAlignment="1">
      <alignment horizontal="center" vertical="center"/>
    </xf>
    <xf numFmtId="164" fontId="16" fillId="10" borderId="61" xfId="0" applyNumberFormat="1" applyFont="1" applyFill="1" applyBorder="1" applyAlignment="1">
      <alignment horizontal="center" vertical="center"/>
    </xf>
    <xf numFmtId="164" fontId="14" fillId="0" borderId="49" xfId="0" applyNumberFormat="1" applyFont="1" applyBorder="1" applyAlignment="1"/>
    <xf numFmtId="164" fontId="14" fillId="0" borderId="49" xfId="0" applyNumberFormat="1" applyFont="1" applyBorder="1" applyAlignment="1">
      <alignment vertical="center"/>
    </xf>
    <xf numFmtId="0" fontId="30" fillId="10" borderId="14" xfId="0" applyFont="1" applyFill="1" applyBorder="1"/>
    <xf numFmtId="164" fontId="14" fillId="0" borderId="49" xfId="0" applyNumberFormat="1" applyFont="1" applyFill="1" applyBorder="1" applyAlignment="1">
      <alignment horizontal="center"/>
    </xf>
    <xf numFmtId="44" fontId="0" fillId="19" borderId="0" xfId="1" applyNumberFormat="1" applyFont="1" applyFill="1" applyBorder="1" applyAlignment="1">
      <alignment horizontal="center"/>
    </xf>
    <xf numFmtId="0" fontId="14" fillId="0" borderId="1" xfId="0" applyFont="1" applyBorder="1" applyAlignment="1">
      <alignment horizontal="center" wrapText="1"/>
    </xf>
    <xf numFmtId="164" fontId="14" fillId="0" borderId="1" xfId="0" applyNumberFormat="1" applyFont="1" applyBorder="1" applyAlignment="1">
      <alignment horizontal="center"/>
    </xf>
    <xf numFmtId="164" fontId="14" fillId="12" borderId="32" xfId="0" applyNumberFormat="1" applyFont="1" applyFill="1" applyBorder="1" applyAlignment="1">
      <alignment horizontal="center"/>
    </xf>
    <xf numFmtId="0" fontId="14" fillId="0" borderId="1" xfId="0" applyFont="1" applyBorder="1" applyAlignment="1">
      <alignment horizontal="center"/>
    </xf>
    <xf numFmtId="0" fontId="14" fillId="12" borderId="32" xfId="0" applyFont="1" applyFill="1" applyBorder="1" applyAlignment="1">
      <alignment horizontal="center"/>
    </xf>
    <xf numFmtId="0" fontId="14" fillId="0" borderId="16" xfId="0" applyFont="1" applyBorder="1" applyAlignment="1">
      <alignment horizontal="center"/>
    </xf>
    <xf numFmtId="0" fontId="14" fillId="0" borderId="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7" xfId="0" applyFont="1" applyBorder="1" applyAlignment="1">
      <alignment horizontal="center" vertical="center" wrapText="1"/>
    </xf>
    <xf numFmtId="164" fontId="14" fillId="0" borderId="7" xfId="0" applyNumberFormat="1" applyFont="1" applyBorder="1" applyAlignment="1">
      <alignment vertical="center"/>
    </xf>
    <xf numFmtId="164" fontId="14" fillId="0" borderId="1" xfId="0" applyNumberFormat="1" applyFont="1" applyBorder="1" applyAlignment="1">
      <alignment horizontal="center" vertical="center" wrapText="1"/>
    </xf>
    <xf numFmtId="164" fontId="14" fillId="0" borderId="16" xfId="0" applyNumberFormat="1" applyFont="1" applyBorder="1" applyAlignment="1">
      <alignment horizontal="center" vertical="center" wrapText="1"/>
    </xf>
    <xf numFmtId="164" fontId="14" fillId="0" borderId="16" xfId="0" applyNumberFormat="1" applyFont="1" applyBorder="1" applyAlignment="1">
      <alignment horizontal="center" vertical="center"/>
    </xf>
    <xf numFmtId="164" fontId="14" fillId="0" borderId="1" xfId="0" applyNumberFormat="1" applyFont="1" applyBorder="1" applyAlignment="1">
      <alignment horizontal="center" vertical="center"/>
    </xf>
    <xf numFmtId="164" fontId="14" fillId="11" borderId="1" xfId="0" applyNumberFormat="1" applyFont="1" applyFill="1" applyBorder="1" applyAlignment="1">
      <alignment vertical="center"/>
    </xf>
    <xf numFmtId="164" fontId="14" fillId="11" borderId="1" xfId="0" applyNumberFormat="1" applyFont="1" applyFill="1" applyBorder="1" applyAlignment="1">
      <alignment horizontal="center" vertical="center"/>
    </xf>
    <xf numFmtId="164" fontId="14" fillId="11" borderId="16" xfId="0" applyNumberFormat="1" applyFont="1" applyFill="1" applyBorder="1" applyAlignment="1">
      <alignment horizontal="center" vertical="center"/>
    </xf>
    <xf numFmtId="164" fontId="14" fillId="11" borderId="27" xfId="0" applyNumberFormat="1" applyFont="1" applyFill="1" applyBorder="1" applyAlignment="1">
      <alignment vertical="center"/>
    </xf>
    <xf numFmtId="164" fontId="14" fillId="11" borderId="1" xfId="0" applyNumberFormat="1" applyFont="1" applyFill="1" applyBorder="1" applyAlignment="1">
      <alignment horizontal="center" vertical="center" wrapText="1"/>
    </xf>
    <xf numFmtId="164" fontId="14" fillId="11" borderId="16" xfId="0" applyNumberFormat="1" applyFont="1" applyFill="1" applyBorder="1" applyAlignment="1">
      <alignment horizontal="center" vertical="center" wrapText="1"/>
    </xf>
    <xf numFmtId="164" fontId="14" fillId="11" borderId="7" xfId="0" applyNumberFormat="1" applyFont="1" applyFill="1" applyBorder="1" applyAlignment="1">
      <alignment vertical="center"/>
    </xf>
    <xf numFmtId="164" fontId="14" fillId="11" borderId="2" xfId="0" applyNumberFormat="1" applyFont="1" applyFill="1" applyBorder="1" applyAlignment="1">
      <alignment horizontal="center" vertical="center" wrapText="1"/>
    </xf>
    <xf numFmtId="0" fontId="14" fillId="11" borderId="1" xfId="0" applyFont="1" applyFill="1" applyBorder="1" applyAlignment="1">
      <alignment horizontal="center"/>
    </xf>
    <xf numFmtId="0" fontId="14" fillId="11" borderId="16" xfId="0" applyFont="1" applyFill="1" applyBorder="1" applyAlignment="1">
      <alignment horizontal="center"/>
    </xf>
    <xf numFmtId="164" fontId="14" fillId="11" borderId="1" xfId="0" applyNumberFormat="1" applyFont="1" applyFill="1" applyBorder="1" applyAlignment="1">
      <alignment horizontal="left" vertical="center"/>
    </xf>
    <xf numFmtId="0" fontId="36" fillId="20" borderId="0" xfId="9" applyFont="1" applyAlignment="1">
      <alignment horizontal="left"/>
    </xf>
    <xf numFmtId="0" fontId="36" fillId="20" borderId="0" xfId="9" applyFont="1"/>
    <xf numFmtId="0" fontId="0" fillId="11" borderId="0" xfId="0" applyFill="1" applyAlignment="1">
      <alignment vertical="center"/>
    </xf>
    <xf numFmtId="0" fontId="0" fillId="0" borderId="0" xfId="0" applyBorder="1" applyAlignment="1">
      <alignment horizontal="center" vertical="center"/>
    </xf>
    <xf numFmtId="0" fontId="14" fillId="0" borderId="16" xfId="0" applyFont="1" applyBorder="1" applyAlignment="1">
      <alignment horizontal="center" vertical="center" wrapText="1"/>
    </xf>
    <xf numFmtId="164" fontId="14" fillId="0" borderId="1" xfId="0" applyNumberFormat="1" applyFont="1" applyBorder="1" applyAlignment="1">
      <alignment horizontal="center"/>
    </xf>
    <xf numFmtId="0" fontId="14" fillId="0" borderId="1" xfId="0" applyFont="1" applyFill="1" applyBorder="1" applyAlignment="1">
      <alignment horizontal="center"/>
    </xf>
    <xf numFmtId="0" fontId="14" fillId="0" borderId="16" xfId="0" applyFont="1" applyFill="1" applyBorder="1" applyAlignment="1">
      <alignment horizontal="center"/>
    </xf>
    <xf numFmtId="0" fontId="14" fillId="0" borderId="1" xfId="0" applyFont="1" applyBorder="1" applyAlignment="1">
      <alignment horizontal="center"/>
    </xf>
    <xf numFmtId="0" fontId="0" fillId="0" borderId="0" xfId="0" applyBorder="1" applyAlignment="1">
      <alignment horizontal="center" vertical="center"/>
    </xf>
    <xf numFmtId="0" fontId="0" fillId="0" borderId="21" xfId="0" applyBorder="1" applyAlignment="1">
      <alignment horizontal="center" vertical="center"/>
    </xf>
    <xf numFmtId="0" fontId="14" fillId="0" borderId="18" xfId="0" applyFont="1" applyBorder="1" applyAlignment="1">
      <alignment horizontal="center" vertical="center"/>
    </xf>
    <xf numFmtId="0" fontId="14" fillId="0" borderId="0" xfId="0" applyFont="1" applyFill="1" applyBorder="1" applyAlignment="1">
      <alignment horizontal="center"/>
    </xf>
    <xf numFmtId="0" fontId="14" fillId="0" borderId="15" xfId="0" applyFont="1" applyFill="1" applyBorder="1" applyAlignment="1">
      <alignment horizontal="center"/>
    </xf>
    <xf numFmtId="0" fontId="14" fillId="0" borderId="0" xfId="0" applyFont="1" applyBorder="1" applyAlignment="1">
      <alignment horizontal="center" vertical="center"/>
    </xf>
    <xf numFmtId="164" fontId="14" fillId="0" borderId="1" xfId="0" applyNumberFormat="1" applyFont="1" applyBorder="1" applyAlignment="1">
      <alignment horizontal="center" vertical="center"/>
    </xf>
    <xf numFmtId="0" fontId="14" fillId="0" borderId="16" xfId="0" applyFont="1" applyBorder="1" applyAlignment="1">
      <alignment horizontal="center"/>
    </xf>
    <xf numFmtId="0" fontId="14" fillId="0" borderId="7" xfId="0" applyFont="1" applyBorder="1" applyAlignment="1">
      <alignment horizontal="center"/>
    </xf>
    <xf numFmtId="0" fontId="0" fillId="0" borderId="0" xfId="0" applyAlignment="1"/>
    <xf numFmtId="0" fontId="9" fillId="0" borderId="62" xfId="0" applyFont="1" applyBorder="1" applyAlignment="1">
      <alignment horizontal="center" vertical="center" wrapText="1"/>
    </xf>
    <xf numFmtId="0" fontId="9" fillId="0" borderId="6"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22" xfId="0" applyFont="1" applyBorder="1" applyAlignment="1">
      <alignment vertical="center" wrapText="1"/>
    </xf>
    <xf numFmtId="0" fontId="6" fillId="11" borderId="0" xfId="0" applyFont="1" applyFill="1"/>
    <xf numFmtId="165" fontId="0" fillId="0" borderId="0" xfId="0" applyNumberFormat="1" applyAlignment="1">
      <alignment vertical="top"/>
    </xf>
    <xf numFmtId="44" fontId="6" fillId="11" borderId="0" xfId="1" applyFont="1" applyFill="1"/>
    <xf numFmtId="10" fontId="6" fillId="11" borderId="0" xfId="7" applyNumberFormat="1" applyFont="1" applyFill="1"/>
    <xf numFmtId="10" fontId="0" fillId="0" borderId="0" xfId="7" applyNumberFormat="1" applyFont="1"/>
    <xf numFmtId="0" fontId="0" fillId="19" borderId="0" xfId="0" applyFill="1" applyBorder="1" applyAlignment="1">
      <alignment horizontal="center"/>
    </xf>
    <xf numFmtId="0" fontId="6" fillId="0" borderId="0" xfId="0" applyFont="1" applyBorder="1" applyAlignment="1">
      <alignment horizontal="center"/>
    </xf>
    <xf numFmtId="0" fontId="6" fillId="0" borderId="0" xfId="0" applyFont="1" applyFill="1" applyBorder="1" applyAlignment="1">
      <alignment horizontal="center"/>
    </xf>
    <xf numFmtId="0" fontId="11" fillId="0" borderId="0" xfId="0" applyFont="1" applyBorder="1" applyAlignment="1">
      <alignment horizontal="center"/>
    </xf>
    <xf numFmtId="0" fontId="6" fillId="19" borderId="0" xfId="0" applyFont="1" applyFill="1" applyBorder="1" applyAlignment="1">
      <alignment horizontal="center"/>
    </xf>
    <xf numFmtId="0" fontId="0" fillId="0" borderId="0" xfId="0" applyBorder="1" applyAlignment="1">
      <alignment horizontal="center" vertical="top"/>
    </xf>
    <xf numFmtId="0" fontId="0" fillId="0" borderId="0" xfId="0" applyFill="1" applyBorder="1" applyAlignment="1">
      <alignment horizontal="center" vertical="top"/>
    </xf>
    <xf numFmtId="0" fontId="6" fillId="0" borderId="0" xfId="0" applyFont="1" applyBorder="1" applyAlignment="1">
      <alignment horizontal="center" vertical="top"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0" fillId="0" borderId="0" xfId="0"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wrapText="1"/>
    </xf>
    <xf numFmtId="0" fontId="6" fillId="0" borderId="21" xfId="0" applyFont="1" applyBorder="1" applyAlignment="1">
      <alignment horizontal="center"/>
    </xf>
    <xf numFmtId="0" fontId="9" fillId="0" borderId="8" xfId="0" applyFont="1" applyBorder="1"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horizontal="center" vertical="top"/>
    </xf>
    <xf numFmtId="0" fontId="6" fillId="0" borderId="0" xfId="0" applyFont="1" applyAlignment="1">
      <alignment horizontal="center" vertical="top"/>
    </xf>
    <xf numFmtId="0" fontId="14" fillId="12" borderId="18" xfId="0" applyFont="1" applyFill="1" applyBorder="1" applyAlignment="1">
      <alignment horizontal="center" vertical="center" wrapText="1"/>
    </xf>
    <xf numFmtId="0" fontId="6" fillId="0" borderId="14" xfId="0" applyFont="1" applyBorder="1" applyAlignment="1"/>
    <xf numFmtId="0" fontId="6" fillId="0" borderId="0" xfId="0" applyFont="1" applyBorder="1" applyAlignment="1"/>
    <xf numFmtId="0" fontId="11" fillId="0" borderId="0" xfId="0" applyFont="1" applyAlignment="1">
      <alignment horizontal="center"/>
    </xf>
    <xf numFmtId="0" fontId="6" fillId="0" borderId="0" xfId="0" applyFont="1" applyAlignment="1">
      <alignment horizontal="center"/>
    </xf>
    <xf numFmtId="44" fontId="7" fillId="19" borderId="0" xfId="0" applyNumberFormat="1" applyFont="1" applyFill="1" applyBorder="1" applyAlignment="1">
      <alignment horizontal="left"/>
    </xf>
    <xf numFmtId="0" fontId="14" fillId="18" borderId="57" xfId="0" applyFont="1" applyFill="1" applyBorder="1" applyAlignment="1">
      <alignment horizontal="left"/>
    </xf>
    <xf numFmtId="0" fontId="14" fillId="0" borderId="28" xfId="0" applyFont="1" applyBorder="1" applyAlignment="1">
      <alignment horizontal="left"/>
    </xf>
    <xf numFmtId="0" fontId="14" fillId="11" borderId="28" xfId="0" applyFont="1" applyFill="1" applyBorder="1" applyAlignment="1">
      <alignment horizontal="left"/>
    </xf>
    <xf numFmtId="0" fontId="14" fillId="0" borderId="0" xfId="0" applyFont="1" applyBorder="1" applyAlignment="1"/>
    <xf numFmtId="0" fontId="19" fillId="12" borderId="57" xfId="0" applyFont="1" applyFill="1" applyBorder="1" applyAlignment="1">
      <alignment horizontal="center"/>
    </xf>
    <xf numFmtId="0" fontId="19" fillId="0" borderId="28" xfId="0" applyFont="1" applyFill="1" applyBorder="1" applyAlignment="1">
      <alignment horizontal="center"/>
    </xf>
    <xf numFmtId="0" fontId="19" fillId="0" borderId="28" xfId="0" applyFont="1" applyBorder="1" applyAlignment="1">
      <alignment horizontal="center"/>
    </xf>
    <xf numFmtId="0" fontId="14" fillId="0" borderId="15" xfId="0" applyFont="1" applyBorder="1" applyAlignment="1">
      <alignment horizontal="center"/>
    </xf>
    <xf numFmtId="0" fontId="6" fillId="0" borderId="21" xfId="0" applyFont="1" applyBorder="1" applyAlignment="1"/>
    <xf numFmtId="0" fontId="6" fillId="18" borderId="0" xfId="0" applyFont="1" applyFill="1" applyBorder="1" applyAlignment="1">
      <alignment horizontal="center"/>
    </xf>
    <xf numFmtId="0" fontId="10" fillId="6" borderId="5" xfId="0" applyFont="1" applyFill="1" applyBorder="1" applyAlignment="1">
      <alignment horizontal="center"/>
    </xf>
    <xf numFmtId="164" fontId="16" fillId="0" borderId="0" xfId="0" applyNumberFormat="1" applyFont="1" applyBorder="1" applyAlignment="1">
      <alignment vertical="top" wrapText="1"/>
    </xf>
    <xf numFmtId="164" fontId="14" fillId="12" borderId="18" xfId="0" applyNumberFormat="1" applyFont="1" applyFill="1" applyBorder="1" applyAlignment="1">
      <alignment horizontal="center"/>
    </xf>
    <xf numFmtId="0" fontId="14" fillId="12" borderId="10" xfId="0" applyFont="1" applyFill="1" applyBorder="1" applyAlignment="1">
      <alignment horizontal="center"/>
    </xf>
    <xf numFmtId="0" fontId="19" fillId="12" borderId="25" xfId="0" applyFont="1" applyFill="1" applyBorder="1" applyAlignment="1">
      <alignment horizontal="left" vertical="center"/>
    </xf>
    <xf numFmtId="0" fontId="19" fillId="12" borderId="10" xfId="0" applyFont="1" applyFill="1" applyBorder="1" applyAlignment="1">
      <alignment horizontal="center"/>
    </xf>
    <xf numFmtId="0" fontId="19" fillId="12" borderId="18" xfId="0" applyFont="1" applyFill="1" applyBorder="1" applyAlignment="1">
      <alignment horizontal="center"/>
    </xf>
    <xf numFmtId="164" fontId="25" fillId="0" borderId="14" xfId="0" applyNumberFormat="1" applyFont="1" applyBorder="1" applyAlignment="1">
      <alignment vertical="center"/>
    </xf>
    <xf numFmtId="164" fontId="25" fillId="0" borderId="0" xfId="0" applyNumberFormat="1" applyFont="1" applyBorder="1" applyAlignment="1">
      <alignment vertical="center"/>
    </xf>
    <xf numFmtId="164" fontId="25" fillId="0" borderId="15" xfId="0" applyNumberFormat="1" applyFont="1" applyBorder="1" applyAlignment="1">
      <alignment vertical="center"/>
    </xf>
    <xf numFmtId="0" fontId="6" fillId="0" borderId="20" xfId="0" applyFont="1" applyBorder="1" applyAlignment="1"/>
    <xf numFmtId="0" fontId="6" fillId="0" borderId="1" xfId="0" applyFont="1" applyBorder="1" applyAlignment="1"/>
    <xf numFmtId="44" fontId="9" fillId="0" borderId="8" xfId="1" applyFont="1" applyBorder="1" applyAlignment="1">
      <alignment horizontal="center"/>
    </xf>
    <xf numFmtId="44" fontId="6" fillId="18" borderId="0" xfId="1" applyFont="1" applyFill="1" applyBorder="1" applyAlignment="1">
      <alignment horizontal="center"/>
    </xf>
    <xf numFmtId="44" fontId="9" fillId="0" borderId="0" xfId="1" applyFont="1" applyBorder="1" applyAlignment="1">
      <alignment horizontal="center"/>
    </xf>
    <xf numFmtId="44" fontId="14" fillId="0" borderId="0" xfId="1" applyFont="1" applyBorder="1" applyAlignment="1"/>
    <xf numFmtId="44" fontId="6" fillId="0" borderId="0" xfId="1" applyFont="1"/>
    <xf numFmtId="44" fontId="7" fillId="0" borderId="0" xfId="1" applyFont="1"/>
    <xf numFmtId="44" fontId="7" fillId="0" borderId="0" xfId="1" applyFont="1" applyFill="1"/>
    <xf numFmtId="44" fontId="7" fillId="0" borderId="0" xfId="1" applyFont="1" applyBorder="1"/>
    <xf numFmtId="44" fontId="25" fillId="0" borderId="0" xfId="1" applyFont="1" applyBorder="1" applyAlignment="1">
      <alignment vertical="center"/>
    </xf>
    <xf numFmtId="44" fontId="11" fillId="0" borderId="0" xfId="1" applyFont="1" applyBorder="1" applyAlignment="1">
      <alignment horizontal="right"/>
    </xf>
    <xf numFmtId="44" fontId="10" fillId="6" borderId="5" xfId="1" applyFont="1" applyFill="1" applyBorder="1" applyAlignment="1"/>
    <xf numFmtId="44" fontId="6" fillId="0" borderId="0" xfId="1" applyFont="1" applyBorder="1" applyAlignment="1"/>
    <xf numFmtId="44" fontId="6" fillId="0" borderId="21" xfId="1" applyFont="1" applyBorder="1" applyAlignment="1"/>
    <xf numFmtId="44" fontId="6" fillId="0" borderId="0" xfId="1" applyFont="1" applyBorder="1"/>
    <xf numFmtId="0" fontId="6" fillId="0" borderId="28" xfId="0" applyFont="1" applyBorder="1" applyAlignment="1"/>
    <xf numFmtId="0" fontId="6" fillId="0" borderId="23" xfId="0" applyFont="1" applyBorder="1" applyAlignment="1"/>
    <xf numFmtId="0" fontId="19" fillId="0" borderId="64" xfId="0" applyFont="1" applyFill="1" applyBorder="1" applyAlignment="1">
      <alignment horizontal="center"/>
    </xf>
    <xf numFmtId="44" fontId="6" fillId="0" borderId="0" xfId="1" applyFont="1" applyBorder="1" applyAlignment="1">
      <alignment horizontal="right"/>
    </xf>
    <xf numFmtId="44" fontId="6" fillId="0" borderId="21" xfId="1" applyFont="1" applyBorder="1" applyAlignment="1">
      <alignment horizontal="right"/>
    </xf>
    <xf numFmtId="0" fontId="10" fillId="9" borderId="12" xfId="0" applyFont="1" applyFill="1" applyBorder="1" applyAlignment="1">
      <alignment horizontal="center" vertical="center"/>
    </xf>
    <xf numFmtId="0" fontId="12" fillId="2" borderId="21" xfId="0" applyFont="1" applyFill="1" applyBorder="1" applyAlignment="1">
      <alignment horizontal="center"/>
    </xf>
    <xf numFmtId="0" fontId="5" fillId="0" borderId="0" xfId="2" applyAlignment="1">
      <alignment horizontal="center"/>
    </xf>
    <xf numFmtId="0" fontId="5" fillId="0" borderId="0" xfId="2" applyFill="1" applyAlignment="1">
      <alignment horizontal="center"/>
    </xf>
    <xf numFmtId="0" fontId="6" fillId="0" borderId="0" xfId="0" applyFont="1" applyAlignment="1">
      <alignment horizontal="center" wrapText="1"/>
    </xf>
    <xf numFmtId="0" fontId="10" fillId="2" borderId="5" xfId="0" applyFont="1" applyFill="1" applyBorder="1" applyAlignment="1">
      <alignment horizontal="center" vertical="center"/>
    </xf>
    <xf numFmtId="0" fontId="6" fillId="0" borderId="0" xfId="0" applyFont="1" applyAlignment="1">
      <alignment horizontal="center" vertical="top" wrapText="1"/>
    </xf>
    <xf numFmtId="44" fontId="10" fillId="9" borderId="12" xfId="1" applyFont="1" applyFill="1" applyBorder="1" applyAlignment="1">
      <alignment vertical="center"/>
    </xf>
    <xf numFmtId="44" fontId="10" fillId="9" borderId="13" xfId="1" applyFont="1" applyFill="1" applyBorder="1" applyAlignment="1">
      <alignment vertical="center"/>
    </xf>
    <xf numFmtId="44" fontId="3" fillId="0" borderId="0" xfId="1" applyFont="1"/>
    <xf numFmtId="44" fontId="5" fillId="0" borderId="0" xfId="1" applyFont="1"/>
    <xf numFmtId="44" fontId="13" fillId="2" borderId="5" xfId="1" applyFont="1" applyFill="1" applyBorder="1" applyAlignment="1">
      <alignment horizontal="center" vertical="center"/>
    </xf>
    <xf numFmtId="44" fontId="13" fillId="2" borderId="6" xfId="1" applyFont="1" applyFill="1" applyBorder="1" applyAlignment="1">
      <alignment horizontal="center" vertical="center"/>
    </xf>
    <xf numFmtId="44" fontId="10" fillId="2" borderId="5" xfId="1" applyFont="1" applyFill="1" applyBorder="1" applyAlignment="1">
      <alignment vertical="center"/>
    </xf>
    <xf numFmtId="44" fontId="10" fillId="2" borderId="6" xfId="1" applyFont="1" applyFill="1" applyBorder="1" applyAlignment="1">
      <alignment vertical="center"/>
    </xf>
    <xf numFmtId="44" fontId="7" fillId="0" borderId="13" xfId="1" applyFont="1" applyBorder="1"/>
    <xf numFmtId="44" fontId="5" fillId="0" borderId="0" xfId="1" applyFont="1" applyBorder="1"/>
    <xf numFmtId="44" fontId="7" fillId="0" borderId="15" xfId="1" applyFont="1" applyBorder="1"/>
    <xf numFmtId="44" fontId="6" fillId="0" borderId="15" xfId="1" applyFont="1" applyBorder="1"/>
    <xf numFmtId="44" fontId="6" fillId="0" borderId="22" xfId="1" applyFont="1" applyBorder="1"/>
    <xf numFmtId="44" fontId="3" fillId="0" borderId="21" xfId="1" applyFont="1" applyBorder="1"/>
    <xf numFmtId="44" fontId="3" fillId="0" borderId="0" xfId="1" applyFont="1" applyBorder="1"/>
    <xf numFmtId="0" fontId="12" fillId="5" borderId="5" xfId="0" applyFont="1" applyFill="1" applyBorder="1" applyAlignment="1">
      <alignment horizontal="center"/>
    </xf>
    <xf numFmtId="0" fontId="10" fillId="5" borderId="5" xfId="0" applyFont="1" applyFill="1" applyBorder="1" applyAlignment="1">
      <alignment horizontal="center"/>
    </xf>
    <xf numFmtId="0" fontId="0" fillId="10" borderId="0" xfId="0" applyFill="1" applyBorder="1" applyAlignment="1">
      <alignment horizontal="center"/>
    </xf>
    <xf numFmtId="0" fontId="6" fillId="0" borderId="21" xfId="0" applyFont="1" applyFill="1" applyBorder="1" applyAlignment="1">
      <alignment horizontal="center"/>
    </xf>
    <xf numFmtId="44" fontId="11" fillId="0" borderId="15" xfId="1" applyFont="1" applyBorder="1" applyAlignment="1">
      <alignment horizontal="right"/>
    </xf>
    <xf numFmtId="44" fontId="6" fillId="0" borderId="0" xfId="1" applyFont="1" applyFill="1" applyBorder="1"/>
    <xf numFmtId="44" fontId="6" fillId="0" borderId="15" xfId="1" applyFont="1" applyFill="1" applyBorder="1"/>
    <xf numFmtId="44" fontId="10" fillId="5" borderId="5" xfId="1" applyFont="1" applyFill="1" applyBorder="1"/>
    <xf numFmtId="44" fontId="6" fillId="10" borderId="0" xfId="1" applyFont="1" applyFill="1" applyBorder="1"/>
    <xf numFmtId="44" fontId="6" fillId="0" borderId="21" xfId="1" applyFont="1" applyFill="1" applyBorder="1"/>
    <xf numFmtId="44" fontId="12" fillId="5" borderId="12" xfId="1" applyFont="1" applyFill="1" applyBorder="1"/>
    <xf numFmtId="44" fontId="10" fillId="5" borderId="6" xfId="1" applyFont="1" applyFill="1" applyBorder="1"/>
    <xf numFmtId="44" fontId="12" fillId="5" borderId="13" xfId="1" applyFont="1" applyFill="1" applyBorder="1"/>
    <xf numFmtId="44" fontId="11" fillId="10" borderId="15" xfId="1" applyFont="1" applyFill="1" applyBorder="1" applyAlignment="1">
      <alignment horizontal="right"/>
    </xf>
    <xf numFmtId="44" fontId="9" fillId="0" borderId="15" xfId="1" applyFont="1" applyFill="1" applyBorder="1"/>
    <xf numFmtId="44" fontId="6" fillId="0" borderId="22" xfId="1" applyFont="1" applyFill="1" applyBorder="1"/>
    <xf numFmtId="0" fontId="13" fillId="5" borderId="4" xfId="0" applyFont="1" applyFill="1" applyBorder="1" applyAlignment="1">
      <alignment horizontal="center"/>
    </xf>
    <xf numFmtId="0" fontId="13" fillId="5" borderId="24" xfId="0" applyFont="1" applyFill="1" applyBorder="1" applyAlignment="1">
      <alignment horizontal="center"/>
    </xf>
    <xf numFmtId="164" fontId="14" fillId="14" borderId="49" xfId="0" applyNumberFormat="1" applyFont="1" applyFill="1" applyBorder="1" applyAlignment="1">
      <alignment horizontal="center"/>
    </xf>
    <xf numFmtId="0" fontId="14" fillId="0" borderId="14" xfId="0" applyFont="1" applyFill="1" applyBorder="1" applyAlignment="1">
      <alignment horizontal="center"/>
    </xf>
    <xf numFmtId="44" fontId="7" fillId="0" borderId="0" xfId="1" applyFont="1" applyBorder="1" applyAlignment="1">
      <alignment horizontal="right"/>
    </xf>
    <xf numFmtId="44" fontId="0" fillId="0" borderId="0" xfId="1" applyFont="1" applyBorder="1" applyAlignment="1">
      <alignment horizontal="center"/>
    </xf>
    <xf numFmtId="0" fontId="6" fillId="0" borderId="0" xfId="0" applyFont="1" applyFill="1" applyBorder="1" applyAlignment="1">
      <alignment horizontal="center" wrapText="1"/>
    </xf>
    <xf numFmtId="0" fontId="6" fillId="0" borderId="21" xfId="0" applyFont="1" applyFill="1" applyBorder="1" applyAlignment="1">
      <alignment horizontal="center" wrapText="1"/>
    </xf>
    <xf numFmtId="0" fontId="14" fillId="0" borderId="21" xfId="0" applyFont="1" applyBorder="1" applyAlignment="1">
      <alignment horizontal="center"/>
    </xf>
    <xf numFmtId="44" fontId="0" fillId="21" borderId="0" xfId="1" applyFont="1" applyFill="1" applyBorder="1"/>
    <xf numFmtId="44" fontId="7" fillId="21" borderId="0" xfId="1" applyFont="1" applyFill="1" applyBorder="1" applyAlignment="1">
      <alignment horizontal="right"/>
    </xf>
    <xf numFmtId="0" fontId="0" fillId="21" borderId="14" xfId="0" applyFill="1" applyBorder="1"/>
    <xf numFmtId="0" fontId="0" fillId="21" borderId="0" xfId="0" applyFill="1" applyBorder="1"/>
    <xf numFmtId="0" fontId="0" fillId="21" borderId="0" xfId="0" applyFill="1" applyBorder="1" applyAlignment="1">
      <alignment horizontal="center"/>
    </xf>
    <xf numFmtId="0" fontId="6" fillId="21" borderId="14" xfId="0" applyFont="1" applyFill="1" applyBorder="1" applyAlignment="1">
      <alignment vertical="center"/>
    </xf>
    <xf numFmtId="0" fontId="6" fillId="21" borderId="0" xfId="0" applyFont="1" applyFill="1" applyBorder="1"/>
    <xf numFmtId="0" fontId="6" fillId="21" borderId="0" xfId="0" applyFont="1" applyFill="1" applyBorder="1" applyAlignment="1">
      <alignment horizontal="center"/>
    </xf>
    <xf numFmtId="0" fontId="0" fillId="21" borderId="14" xfId="0" applyFill="1" applyBorder="1" applyAlignment="1">
      <alignment vertical="center"/>
    </xf>
    <xf numFmtId="44" fontId="16" fillId="0" borderId="8" xfId="1" applyFont="1" applyBorder="1" applyAlignment="1">
      <alignment horizontal="center"/>
    </xf>
    <xf numFmtId="44" fontId="6" fillId="0" borderId="0" xfId="0" applyNumberFormat="1" applyFont="1" applyBorder="1"/>
    <xf numFmtId="44" fontId="6" fillId="0" borderId="0" xfId="0" applyNumberFormat="1" applyFont="1" applyBorder="1" applyAlignment="1">
      <alignment horizontal="right"/>
    </xf>
    <xf numFmtId="164" fontId="14" fillId="0" borderId="1" xfId="0" applyNumberFormat="1" applyFont="1" applyBorder="1" applyAlignment="1">
      <alignment horizontal="center" vertical="center" wrapText="1"/>
    </xf>
    <xf numFmtId="164" fontId="14" fillId="0" borderId="16" xfId="0" applyNumberFormat="1" applyFont="1" applyBorder="1" applyAlignment="1">
      <alignment horizontal="center" vertical="center" wrapText="1"/>
    </xf>
    <xf numFmtId="0" fontId="14" fillId="0" borderId="0" xfId="0" applyFont="1" applyBorder="1" applyAlignment="1">
      <alignment horizontal="center" vertical="center"/>
    </xf>
    <xf numFmtId="0" fontId="0" fillId="0" borderId="0" xfId="0" applyBorder="1" applyAlignment="1">
      <alignment horizontal="center" vertical="center"/>
    </xf>
    <xf numFmtId="0" fontId="0" fillId="0" borderId="21" xfId="0" applyBorder="1"/>
    <xf numFmtId="0" fontId="14" fillId="0" borderId="20" xfId="0" applyFont="1" applyBorder="1" applyAlignment="1">
      <alignment horizontal="left"/>
    </xf>
    <xf numFmtId="0" fontId="0" fillId="0" borderId="0" xfId="0" applyAlignment="1">
      <alignment horizontal="left" vertical="center"/>
    </xf>
    <xf numFmtId="164" fontId="28" fillId="0" borderId="14" xfId="0" applyNumberFormat="1" applyFont="1" applyBorder="1" applyAlignment="1">
      <alignment horizontal="left"/>
    </xf>
    <xf numFmtId="164" fontId="28" fillId="0" borderId="0" xfId="0" applyNumberFormat="1" applyFont="1" applyBorder="1" applyAlignment="1">
      <alignment horizontal="left"/>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10" fillId="6" borderId="6" xfId="0" applyFont="1" applyFill="1" applyBorder="1" applyAlignment="1">
      <alignment horizontal="left" vertical="center"/>
    </xf>
    <xf numFmtId="44" fontId="8" fillId="4" borderId="5" xfId="1" applyFont="1" applyFill="1" applyBorder="1" applyAlignment="1"/>
    <xf numFmtId="44" fontId="12" fillId="4" borderId="5" xfId="1" applyFont="1" applyFill="1" applyBorder="1" applyAlignment="1"/>
    <xf numFmtId="0" fontId="0" fillId="24" borderId="1" xfId="0" applyFill="1" applyBorder="1" applyAlignment="1">
      <alignment vertical="top"/>
    </xf>
    <xf numFmtId="14" fontId="0" fillId="0" borderId="0" xfId="0" applyNumberFormat="1" applyAlignment="1">
      <alignment horizontal="right" vertical="top"/>
    </xf>
    <xf numFmtId="0" fontId="0" fillId="24" borderId="1" xfId="0" applyFill="1" applyBorder="1" applyAlignment="1">
      <alignment vertical="top" wrapText="1"/>
    </xf>
    <xf numFmtId="4" fontId="0" fillId="0" borderId="0" xfId="0" applyNumberFormat="1" applyAlignment="1">
      <alignment horizontal="right" vertical="top"/>
    </xf>
    <xf numFmtId="0" fontId="0" fillId="25" borderId="0" xfId="0" applyFill="1"/>
    <xf numFmtId="165" fontId="0" fillId="0" borderId="0" xfId="0" applyNumberFormat="1"/>
    <xf numFmtId="0" fontId="0" fillId="23" borderId="0" xfId="0" applyFill="1" applyAlignment="1">
      <alignment wrapText="1"/>
    </xf>
    <xf numFmtId="0" fontId="25" fillId="0" borderId="37" xfId="0" applyFont="1" applyBorder="1" applyAlignment="1">
      <alignment horizontal="center" vertical="center"/>
    </xf>
    <xf numFmtId="164" fontId="14" fillId="0" borderId="19" xfId="0" applyNumberFormat="1" applyFont="1" applyBorder="1" applyAlignment="1">
      <alignment horizontal="center" vertical="center"/>
    </xf>
    <xf numFmtId="164" fontId="14" fillId="0" borderId="15" xfId="0" applyNumberFormat="1" applyFont="1" applyBorder="1" applyAlignment="1">
      <alignment horizontal="center" vertical="center"/>
    </xf>
    <xf numFmtId="0" fontId="14" fillId="0" borderId="16"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4" fillId="0" borderId="16"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6" fillId="0" borderId="9" xfId="0" applyFont="1" applyBorder="1" applyAlignment="1">
      <alignment horizontal="center" vertical="center"/>
    </xf>
    <xf numFmtId="0" fontId="16" fillId="0" borderId="3" xfId="0" applyFont="1" applyBorder="1" applyAlignment="1">
      <alignment horizontal="center" vertical="center"/>
    </xf>
    <xf numFmtId="0" fontId="16" fillId="0" borderId="19" xfId="0" applyFont="1" applyBorder="1" applyAlignment="1">
      <alignment horizontal="center" vertical="center"/>
    </xf>
    <xf numFmtId="164" fontId="14" fillId="0" borderId="7" xfId="0" applyNumberFormat="1" applyFont="1" applyBorder="1" applyAlignment="1">
      <alignment horizontal="center" wrapText="1"/>
    </xf>
    <xf numFmtId="164" fontId="14" fillId="0" borderId="17" xfId="0" applyNumberFormat="1" applyFont="1" applyBorder="1" applyAlignment="1">
      <alignment horizontal="center" wrapText="1"/>
    </xf>
    <xf numFmtId="164" fontId="14" fillId="0" borderId="2" xfId="0" applyNumberFormat="1" applyFont="1" applyBorder="1" applyAlignment="1">
      <alignment horizontal="center" vertical="center" wrapText="1"/>
    </xf>
    <xf numFmtId="164" fontId="14" fillId="0" borderId="39" xfId="0" applyNumberFormat="1" applyFont="1" applyBorder="1" applyAlignment="1">
      <alignment horizontal="center" vertical="center" wrapText="1"/>
    </xf>
    <xf numFmtId="164" fontId="14" fillId="0" borderId="38" xfId="0" applyNumberFormat="1" applyFont="1" applyBorder="1" applyAlignment="1">
      <alignment horizontal="center" vertical="center" wrapText="1"/>
    </xf>
    <xf numFmtId="43" fontId="14" fillId="0" borderId="7" xfId="8" applyFont="1" applyBorder="1" applyAlignment="1">
      <alignment horizontal="center" wrapText="1"/>
    </xf>
    <xf numFmtId="164" fontId="14" fillId="0" borderId="16" xfId="0" applyNumberFormat="1" applyFont="1" applyBorder="1" applyAlignment="1">
      <alignment horizontal="center" vertical="center"/>
    </xf>
    <xf numFmtId="164" fontId="14" fillId="0" borderId="17" xfId="0" applyNumberFormat="1" applyFont="1" applyBorder="1" applyAlignment="1">
      <alignment horizontal="center" vertical="center"/>
    </xf>
    <xf numFmtId="164" fontId="14" fillId="0" borderId="1" xfId="0" applyNumberFormat="1" applyFont="1" applyBorder="1" applyAlignment="1">
      <alignment horizontal="center" wrapText="1"/>
    </xf>
    <xf numFmtId="164" fontId="14" fillId="0" borderId="9" xfId="0" applyNumberFormat="1" applyFont="1" applyBorder="1" applyAlignment="1">
      <alignment horizontal="center" wrapText="1"/>
    </xf>
    <xf numFmtId="164" fontId="14" fillId="0" borderId="3" xfId="0" applyNumberFormat="1" applyFont="1" applyBorder="1" applyAlignment="1">
      <alignment horizontal="center" wrapText="1"/>
    </xf>
    <xf numFmtId="164" fontId="14" fillId="0" borderId="19" xfId="0" applyNumberFormat="1" applyFont="1" applyBorder="1" applyAlignment="1">
      <alignment horizontal="center" wrapText="1"/>
    </xf>
    <xf numFmtId="164" fontId="14" fillId="0" borderId="8" xfId="0" applyNumberFormat="1" applyFont="1" applyBorder="1" applyAlignment="1">
      <alignment horizontal="center" wrapText="1"/>
    </xf>
    <xf numFmtId="164" fontId="14" fillId="0" borderId="0" xfId="0" applyNumberFormat="1" applyFont="1" applyBorder="1" applyAlignment="1">
      <alignment horizontal="center" wrapText="1"/>
    </xf>
    <xf numFmtId="164" fontId="14" fillId="0" borderId="15" xfId="0" applyNumberFormat="1" applyFont="1" applyBorder="1" applyAlignment="1">
      <alignment horizontal="center" wrapText="1"/>
    </xf>
    <xf numFmtId="0" fontId="9" fillId="0" borderId="8" xfId="0" applyFont="1" applyBorder="1" applyAlignment="1">
      <alignment horizontal="center"/>
    </xf>
    <xf numFmtId="0" fontId="9" fillId="0" borderId="0" xfId="0" applyFont="1" applyBorder="1" applyAlignment="1">
      <alignment horizontal="center"/>
    </xf>
    <xf numFmtId="0" fontId="9" fillId="0" borderId="15" xfId="0" applyFont="1" applyBorder="1" applyAlignment="1">
      <alignment horizontal="center"/>
    </xf>
    <xf numFmtId="0" fontId="25" fillId="0" borderId="17"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4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7" xfId="0" applyFont="1" applyBorder="1" applyAlignment="1">
      <alignment horizontal="center" vertical="center" wrapText="1"/>
    </xf>
    <xf numFmtId="164" fontId="14" fillId="0" borderId="1" xfId="0" applyNumberFormat="1" applyFont="1" applyBorder="1" applyAlignment="1">
      <alignment wrapText="1"/>
    </xf>
    <xf numFmtId="164" fontId="14" fillId="0" borderId="7" xfId="0" applyNumberFormat="1" applyFont="1" applyBorder="1" applyAlignment="1">
      <alignment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9" xfId="0" applyFont="1" applyBorder="1" applyAlignment="1">
      <alignment horizontal="center" vertical="center" wrapText="1"/>
    </xf>
    <xf numFmtId="164" fontId="14" fillId="0" borderId="7" xfId="0" applyNumberFormat="1" applyFont="1" applyBorder="1" applyAlignment="1">
      <alignment vertical="center"/>
    </xf>
    <xf numFmtId="164" fontId="14" fillId="0" borderId="11" xfId="0" applyNumberFormat="1" applyFont="1" applyBorder="1" applyAlignment="1">
      <alignment vertical="center"/>
    </xf>
    <xf numFmtId="164" fontId="14" fillId="0" borderId="10" xfId="0" applyNumberFormat="1" applyFont="1" applyBorder="1" applyAlignment="1">
      <alignment vertical="center"/>
    </xf>
    <xf numFmtId="164" fontId="14" fillId="0" borderId="9" xfId="0" applyNumberFormat="1" applyFont="1" applyBorder="1" applyAlignment="1">
      <alignment horizontal="center" vertical="center" wrapText="1"/>
    </xf>
    <xf numFmtId="164" fontId="14" fillId="0" borderId="0"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8" xfId="0" applyNumberFormat="1" applyFont="1" applyBorder="1" applyAlignment="1">
      <alignment horizontal="center" vertical="center" wrapText="1"/>
    </xf>
    <xf numFmtId="164" fontId="14" fillId="0" borderId="29" xfId="0" applyNumberFormat="1" applyFont="1" applyBorder="1" applyAlignment="1">
      <alignment horizontal="center" vertical="center" wrapText="1"/>
    </xf>
    <xf numFmtId="164" fontId="14" fillId="0" borderId="30" xfId="0" applyNumberFormat="1" applyFont="1" applyBorder="1" applyAlignment="1">
      <alignment horizontal="center" vertical="center" wrapText="1"/>
    </xf>
    <xf numFmtId="164" fontId="14" fillId="0" borderId="31"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6" xfId="0" applyFont="1" applyBorder="1" applyAlignment="1">
      <alignment horizontal="center" vertical="center"/>
    </xf>
    <xf numFmtId="0" fontId="16" fillId="0" borderId="7" xfId="0" applyFont="1" applyBorder="1" applyAlignment="1">
      <alignment horizontal="center" vertical="center"/>
    </xf>
    <xf numFmtId="0" fontId="16" fillId="0" borderId="17" xfId="0" applyFont="1" applyBorder="1" applyAlignment="1">
      <alignment horizontal="center" vertical="center"/>
    </xf>
    <xf numFmtId="0" fontId="14" fillId="0" borderId="52" xfId="0" applyFont="1" applyBorder="1" applyAlignment="1">
      <alignment horizontal="center" vertical="center" wrapText="1"/>
    </xf>
    <xf numFmtId="0" fontId="29" fillId="0" borderId="45" xfId="0" applyFont="1" applyBorder="1" applyAlignment="1">
      <alignment horizontal="center"/>
    </xf>
    <xf numFmtId="0" fontId="16" fillId="0" borderId="21" xfId="0" applyFont="1" applyBorder="1" applyAlignment="1">
      <alignment horizontal="center"/>
    </xf>
    <xf numFmtId="0" fontId="16" fillId="0" borderId="41" xfId="0" applyFont="1" applyBorder="1" applyAlignment="1">
      <alignment horizontal="center"/>
    </xf>
    <xf numFmtId="164" fontId="14" fillId="0" borderId="2" xfId="0" applyNumberFormat="1" applyFont="1" applyBorder="1" applyAlignment="1">
      <alignment horizontal="center" wrapText="1"/>
    </xf>
    <xf numFmtId="164" fontId="14" fillId="0" borderId="39" xfId="0" applyNumberFormat="1" applyFont="1" applyBorder="1" applyAlignment="1">
      <alignment horizontal="center" wrapText="1"/>
    </xf>
    <xf numFmtId="164" fontId="14" fillId="0" borderId="38" xfId="0" applyNumberFormat="1" applyFont="1" applyBorder="1" applyAlignment="1">
      <alignment horizontal="center" wrapText="1"/>
    </xf>
    <xf numFmtId="164" fontId="14" fillId="0" borderId="42" xfId="0" applyNumberFormat="1" applyFont="1" applyBorder="1" applyAlignment="1">
      <alignment horizontal="center" wrapText="1"/>
    </xf>
    <xf numFmtId="164" fontId="14" fillId="0" borderId="43" xfId="0" applyNumberFormat="1" applyFont="1" applyBorder="1" applyAlignment="1">
      <alignment horizontal="center" wrapText="1"/>
    </xf>
    <xf numFmtId="164" fontId="14" fillId="0" borderId="44" xfId="0" applyNumberFormat="1" applyFont="1" applyBorder="1" applyAlignment="1">
      <alignment horizontal="center" wrapText="1"/>
    </xf>
    <xf numFmtId="164" fontId="14" fillId="0" borderId="16" xfId="0" applyNumberFormat="1" applyFont="1" applyBorder="1" applyAlignment="1">
      <alignment horizontal="center" wrapText="1"/>
    </xf>
    <xf numFmtId="164" fontId="14" fillId="0" borderId="1" xfId="0" applyNumberFormat="1" applyFont="1" applyBorder="1" applyAlignment="1">
      <alignment horizontal="center" vertical="center"/>
    </xf>
    <xf numFmtId="0" fontId="14" fillId="0" borderId="39" xfId="0" applyFont="1" applyBorder="1" applyAlignment="1">
      <alignment horizontal="center" vertical="center" wrapText="1"/>
    </xf>
    <xf numFmtId="0" fontId="14" fillId="0" borderId="38" xfId="0" applyFont="1" applyBorder="1" applyAlignment="1">
      <alignment horizontal="center" vertical="center" wrapText="1"/>
    </xf>
    <xf numFmtId="164" fontId="14" fillId="0" borderId="28" xfId="0" applyNumberFormat="1" applyFont="1" applyBorder="1" applyAlignment="1">
      <alignment horizontal="center" vertical="center" wrapText="1"/>
    </xf>
    <xf numFmtId="0" fontId="10" fillId="13" borderId="4" xfId="0" applyFont="1" applyFill="1" applyBorder="1" applyAlignment="1">
      <alignment horizontal="left"/>
    </xf>
    <xf numFmtId="0" fontId="10" fillId="13" borderId="5" xfId="0" applyFont="1" applyFill="1" applyBorder="1" applyAlignment="1">
      <alignment horizontal="left"/>
    </xf>
    <xf numFmtId="0" fontId="10" fillId="13" borderId="6" xfId="0" applyFont="1" applyFill="1" applyBorder="1" applyAlignment="1">
      <alignment horizontal="left"/>
    </xf>
    <xf numFmtId="0" fontId="38" fillId="0" borderId="21" xfId="0" applyFont="1" applyBorder="1" applyAlignment="1">
      <alignment horizontal="center"/>
    </xf>
    <xf numFmtId="0" fontId="40" fillId="0" borderId="21" xfId="0" applyFont="1" applyBorder="1" applyAlignment="1">
      <alignment horizontal="center"/>
    </xf>
    <xf numFmtId="0" fontId="10" fillId="13" borderId="4" xfId="0" applyFont="1" applyFill="1" applyBorder="1" applyAlignment="1">
      <alignment horizontal="left" vertical="center"/>
    </xf>
    <xf numFmtId="0" fontId="10" fillId="13" borderId="5" xfId="0" applyFont="1" applyFill="1" applyBorder="1" applyAlignment="1">
      <alignment horizontal="left" vertical="center"/>
    </xf>
    <xf numFmtId="0" fontId="10" fillId="13" borderId="6" xfId="0" applyFont="1" applyFill="1" applyBorder="1" applyAlignment="1">
      <alignment horizontal="left" vertical="center"/>
    </xf>
    <xf numFmtId="0" fontId="8" fillId="13" borderId="4" xfId="0" applyFont="1" applyFill="1" applyBorder="1" applyAlignment="1">
      <alignment horizontal="left"/>
    </xf>
    <xf numFmtId="0" fontId="8" fillId="13" borderId="5" xfId="0" applyFont="1" applyFill="1" applyBorder="1" applyAlignment="1">
      <alignment horizontal="left"/>
    </xf>
    <xf numFmtId="0" fontId="8" fillId="13" borderId="6" xfId="0" applyFont="1" applyFill="1" applyBorder="1" applyAlignment="1">
      <alignment horizontal="left"/>
    </xf>
    <xf numFmtId="0" fontId="17" fillId="13" borderId="4" xfId="0" applyFont="1" applyFill="1" applyBorder="1" applyAlignment="1">
      <alignment horizontal="left" vertical="center"/>
    </xf>
    <xf numFmtId="0" fontId="17" fillId="13" borderId="5" xfId="0" applyFont="1" applyFill="1" applyBorder="1" applyAlignment="1">
      <alignment horizontal="left" vertical="center"/>
    </xf>
    <xf numFmtId="0" fontId="17" fillId="13" borderId="6" xfId="0" applyFont="1" applyFill="1" applyBorder="1" applyAlignment="1">
      <alignment horizontal="left" vertical="center"/>
    </xf>
    <xf numFmtId="164" fontId="14" fillId="11" borderId="1" xfId="0" applyNumberFormat="1" applyFont="1" applyFill="1" applyBorder="1" applyAlignment="1">
      <alignment horizontal="center" vertical="center" wrapText="1"/>
    </xf>
    <xf numFmtId="164" fontId="14" fillId="11" borderId="16" xfId="0" applyNumberFormat="1" applyFont="1" applyFill="1" applyBorder="1" applyAlignment="1">
      <alignment horizontal="center" vertical="center" wrapText="1"/>
    </xf>
    <xf numFmtId="164" fontId="14" fillId="0" borderId="7" xfId="0" applyNumberFormat="1" applyFont="1" applyBorder="1" applyAlignment="1">
      <alignment horizontal="left" vertical="center"/>
    </xf>
    <xf numFmtId="164" fontId="14" fillId="0" borderId="11" xfId="0" applyNumberFormat="1" applyFont="1" applyBorder="1" applyAlignment="1">
      <alignment horizontal="left" vertical="center"/>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5" xfId="0" applyFont="1" applyBorder="1" applyAlignment="1">
      <alignment horizontal="center" vertical="center" wrapText="1"/>
    </xf>
    <xf numFmtId="164" fontId="16" fillId="0" borderId="24" xfId="0" applyNumberFormat="1" applyFont="1" applyBorder="1" applyAlignment="1">
      <alignment horizontal="center" vertical="top" wrapText="1"/>
    </xf>
    <xf numFmtId="164" fontId="16" fillId="0" borderId="12" xfId="0" applyNumberFormat="1" applyFont="1" applyBorder="1" applyAlignment="1">
      <alignment horizontal="center" vertical="top" wrapText="1"/>
    </xf>
    <xf numFmtId="164" fontId="16" fillId="0" borderId="13" xfId="0" applyNumberFormat="1" applyFont="1" applyBorder="1" applyAlignment="1">
      <alignment horizontal="center" vertical="top" wrapText="1"/>
    </xf>
    <xf numFmtId="164" fontId="16" fillId="0" borderId="14" xfId="0" applyNumberFormat="1" applyFont="1" applyBorder="1" applyAlignment="1">
      <alignment horizontal="center" vertical="top" wrapText="1"/>
    </xf>
    <xf numFmtId="164" fontId="16" fillId="0" borderId="0" xfId="0" applyNumberFormat="1" applyFont="1" applyBorder="1" applyAlignment="1">
      <alignment horizontal="center" vertical="top" wrapText="1"/>
    </xf>
    <xf numFmtId="164" fontId="16" fillId="0" borderId="15" xfId="0" applyNumberFormat="1" applyFont="1" applyBorder="1" applyAlignment="1">
      <alignment horizontal="center" vertical="top" wrapText="1"/>
    </xf>
    <xf numFmtId="164" fontId="16" fillId="0" borderId="20" xfId="0" applyNumberFormat="1" applyFont="1" applyBorder="1" applyAlignment="1">
      <alignment horizontal="center" vertical="top" wrapText="1"/>
    </xf>
    <xf numFmtId="164" fontId="16" fillId="0" borderId="21" xfId="0" applyNumberFormat="1" applyFont="1" applyBorder="1" applyAlignment="1">
      <alignment horizontal="center" vertical="top" wrapText="1"/>
    </xf>
    <xf numFmtId="164" fontId="16" fillId="0" borderId="22" xfId="0" applyNumberFormat="1" applyFont="1" applyBorder="1" applyAlignment="1">
      <alignment horizontal="center" vertical="top" wrapText="1"/>
    </xf>
    <xf numFmtId="0" fontId="21" fillId="0" borderId="42" xfId="0" applyFont="1" applyBorder="1" applyAlignment="1">
      <alignment horizontal="center" vertical="center" wrapText="1"/>
    </xf>
    <xf numFmtId="0" fontId="21" fillId="0" borderId="44" xfId="0" applyFont="1" applyBorder="1" applyAlignment="1">
      <alignment horizontal="center" vertical="center" wrapText="1"/>
    </xf>
    <xf numFmtId="0" fontId="22" fillId="0" borderId="2" xfId="0" applyFont="1" applyFill="1" applyBorder="1" applyAlignment="1">
      <alignment horizontal="center"/>
    </xf>
    <xf numFmtId="0" fontId="22" fillId="0" borderId="39" xfId="0" applyFont="1" applyFill="1" applyBorder="1" applyAlignment="1">
      <alignment horizontal="center"/>
    </xf>
    <xf numFmtId="0" fontId="22" fillId="0" borderId="38" xfId="0" applyFont="1" applyFill="1" applyBorder="1" applyAlignment="1">
      <alignment horizontal="center"/>
    </xf>
    <xf numFmtId="0" fontId="23" fillId="0" borderId="19" xfId="0" applyFont="1" applyBorder="1" applyAlignment="1">
      <alignment horizontal="center" vertical="center"/>
    </xf>
    <xf numFmtId="0" fontId="23" fillId="0" borderId="31" xfId="0" applyFont="1" applyBorder="1" applyAlignment="1">
      <alignment horizontal="center" vertical="center"/>
    </xf>
    <xf numFmtId="0" fontId="14" fillId="0" borderId="36"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24"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0" xfId="0"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37" fillId="0" borderId="2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10" fillId="3" borderId="4"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9" fillId="0" borderId="1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6" xfId="0" applyFont="1" applyBorder="1" applyAlignment="1">
      <alignment horizontal="center" vertical="center" wrapText="1"/>
    </xf>
    <xf numFmtId="0" fontId="23" fillId="0" borderId="8" xfId="0" applyFont="1" applyBorder="1" applyAlignment="1">
      <alignment horizontal="center" vertical="center"/>
    </xf>
    <xf numFmtId="0" fontId="23" fillId="0" borderId="29" xfId="0" applyFont="1" applyBorder="1" applyAlignment="1">
      <alignment horizontal="center" vertical="center"/>
    </xf>
    <xf numFmtId="164" fontId="16" fillId="0" borderId="9" xfId="0" applyNumberFormat="1" applyFont="1" applyBorder="1" applyAlignment="1">
      <alignment horizontal="center" vertical="top" wrapText="1"/>
    </xf>
    <xf numFmtId="164" fontId="16" fillId="0" borderId="3" xfId="0" applyNumberFormat="1" applyFont="1" applyBorder="1" applyAlignment="1">
      <alignment horizontal="center" vertical="top" wrapText="1"/>
    </xf>
    <xf numFmtId="164" fontId="16" fillId="0" borderId="19" xfId="0" applyNumberFormat="1" applyFont="1" applyBorder="1" applyAlignment="1">
      <alignment horizontal="center" vertical="top" wrapText="1"/>
    </xf>
    <xf numFmtId="164" fontId="16" fillId="0" borderId="8" xfId="0" applyNumberFormat="1" applyFont="1" applyBorder="1" applyAlignment="1">
      <alignment horizontal="center" vertical="top" wrapText="1"/>
    </xf>
    <xf numFmtId="0" fontId="9" fillId="0" borderId="0" xfId="0" applyFont="1" applyAlignment="1">
      <alignment horizontal="center"/>
    </xf>
    <xf numFmtId="0" fontId="10" fillId="7" borderId="4" xfId="0" applyFont="1" applyFill="1" applyBorder="1" applyAlignment="1">
      <alignment horizontal="left"/>
    </xf>
    <xf numFmtId="0" fontId="10" fillId="7" borderId="5" xfId="0" applyFont="1" applyFill="1" applyBorder="1" applyAlignment="1">
      <alignment horizontal="left"/>
    </xf>
    <xf numFmtId="0" fontId="10" fillId="7" borderId="6" xfId="0" applyFont="1" applyFill="1" applyBorder="1" applyAlignment="1">
      <alignment horizontal="left"/>
    </xf>
    <xf numFmtId="164" fontId="25" fillId="0" borderId="9" xfId="0" applyNumberFormat="1" applyFont="1" applyBorder="1" applyAlignment="1">
      <alignment horizontal="left" vertical="center"/>
    </xf>
    <xf numFmtId="164" fontId="25" fillId="0" borderId="29" xfId="0" applyNumberFormat="1" applyFont="1" applyBorder="1" applyAlignment="1">
      <alignment horizontal="left" vertical="center"/>
    </xf>
    <xf numFmtId="0" fontId="25" fillId="0" borderId="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164" fontId="16" fillId="0" borderId="9" xfId="0" applyNumberFormat="1" applyFont="1" applyBorder="1" applyAlignment="1">
      <alignment horizontal="center" vertical="center"/>
    </xf>
    <xf numFmtId="164" fontId="16" fillId="0" borderId="3" xfId="0" applyNumberFormat="1" applyFont="1" applyBorder="1" applyAlignment="1">
      <alignment horizontal="center" vertical="center"/>
    </xf>
    <xf numFmtId="164" fontId="16" fillId="0" borderId="19" xfId="0" applyNumberFormat="1" applyFont="1" applyBorder="1" applyAlignment="1">
      <alignment horizontal="center" vertical="center"/>
    </xf>
    <xf numFmtId="164" fontId="16" fillId="0" borderId="45" xfId="0" applyNumberFormat="1" applyFont="1" applyBorder="1" applyAlignment="1">
      <alignment horizontal="center" vertical="center"/>
    </xf>
    <xf numFmtId="164" fontId="16" fillId="0" borderId="21" xfId="0" applyNumberFormat="1" applyFont="1" applyBorder="1" applyAlignment="1">
      <alignment horizontal="center" vertical="center"/>
    </xf>
    <xf numFmtId="164" fontId="16" fillId="0" borderId="22" xfId="0" applyNumberFormat="1" applyFont="1" applyBorder="1" applyAlignment="1">
      <alignment horizontal="center" vertical="center"/>
    </xf>
    <xf numFmtId="164" fontId="16" fillId="0" borderId="7" xfId="0" applyNumberFormat="1" applyFont="1" applyBorder="1" applyAlignment="1">
      <alignment horizontal="center" vertical="center"/>
    </xf>
    <xf numFmtId="164" fontId="16" fillId="0" borderId="17" xfId="0" applyNumberFormat="1" applyFont="1" applyBorder="1" applyAlignment="1">
      <alignment horizontal="center"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10" fillId="3" borderId="12" xfId="0" applyFont="1" applyFill="1" applyBorder="1" applyAlignment="1">
      <alignment horizontal="left" vertical="center"/>
    </xf>
    <xf numFmtId="0" fontId="14" fillId="0" borderId="39" xfId="0" applyFont="1" applyBorder="1" applyAlignment="1">
      <alignment horizontal="center"/>
    </xf>
    <xf numFmtId="0" fontId="14" fillId="0" borderId="38" xfId="0" applyFont="1" applyBorder="1" applyAlignment="1">
      <alignment horizont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164" fontId="14" fillId="0" borderId="14" xfId="0" applyNumberFormat="1" applyFont="1" applyBorder="1" applyAlignment="1">
      <alignment horizontal="center" vertical="center" wrapText="1"/>
    </xf>
    <xf numFmtId="164" fontId="14" fillId="0" borderId="20" xfId="0" applyNumberFormat="1" applyFont="1" applyBorder="1" applyAlignment="1">
      <alignment horizontal="center" vertical="center" wrapText="1"/>
    </xf>
    <xf numFmtId="164" fontId="14" fillId="0" borderId="21" xfId="0" applyNumberFormat="1" applyFont="1" applyBorder="1" applyAlignment="1">
      <alignment horizontal="center" vertical="center" wrapText="1"/>
    </xf>
    <xf numFmtId="164" fontId="14" fillId="0" borderId="22" xfId="0" applyNumberFormat="1" applyFont="1" applyBorder="1" applyAlignment="1">
      <alignment horizontal="center" vertical="center" wrapText="1"/>
    </xf>
    <xf numFmtId="164" fontId="14" fillId="0" borderId="50" xfId="0" applyNumberFormat="1" applyFont="1" applyBorder="1" applyAlignment="1">
      <alignment horizontal="center" vertical="center"/>
    </xf>
    <xf numFmtId="164" fontId="14" fillId="0" borderId="26" xfId="0" applyNumberFormat="1" applyFont="1" applyBorder="1" applyAlignment="1">
      <alignment horizontal="center" vertical="center"/>
    </xf>
    <xf numFmtId="164" fontId="14" fillId="0" borderId="25" xfId="0" applyNumberFormat="1" applyFont="1" applyBorder="1" applyAlignment="1">
      <alignment horizontal="center" vertical="center"/>
    </xf>
    <xf numFmtId="0" fontId="14" fillId="0" borderId="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19" xfId="0" applyNumberFormat="1" applyFont="1" applyBorder="1" applyAlignment="1">
      <alignment horizontal="center" vertical="center" wrapText="1"/>
    </xf>
    <xf numFmtId="164" fontId="14" fillId="0" borderId="56" xfId="0" applyNumberFormat="1" applyFont="1" applyBorder="1" applyAlignment="1">
      <alignment horizontal="center" vertical="center"/>
    </xf>
    <xf numFmtId="164" fontId="14" fillId="0" borderId="49" xfId="0" applyNumberFormat="1" applyFont="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4" fillId="0" borderId="49" xfId="0" applyFont="1" applyBorder="1" applyAlignment="1">
      <alignment horizontal="center" vertical="center"/>
    </xf>
    <xf numFmtId="164" fontId="16" fillId="0" borderId="49" xfId="0" applyNumberFormat="1" applyFont="1" applyBorder="1" applyAlignment="1">
      <alignment horizontal="center" vertical="center"/>
    </xf>
    <xf numFmtId="164" fontId="16" fillId="0" borderId="1" xfId="0" applyNumberFormat="1" applyFont="1" applyBorder="1" applyAlignment="1">
      <alignment horizontal="center" vertical="center"/>
    </xf>
    <xf numFmtId="164" fontId="16" fillId="0" borderId="16" xfId="0" applyNumberFormat="1" applyFont="1" applyBorder="1" applyAlignment="1">
      <alignment horizontal="center" vertical="center"/>
    </xf>
    <xf numFmtId="0" fontId="23" fillId="0" borderId="9" xfId="0" applyFont="1" applyBorder="1" applyAlignment="1">
      <alignment horizontal="center" wrapText="1"/>
    </xf>
    <xf numFmtId="0" fontId="23" fillId="0" borderId="27" xfId="0" applyFont="1" applyBorder="1" applyAlignment="1">
      <alignment horizontal="center" wrapText="1"/>
    </xf>
    <xf numFmtId="0" fontId="23" fillId="0" borderId="29" xfId="0" applyFont="1" applyBorder="1" applyAlignment="1">
      <alignment horizontal="center" wrapText="1"/>
    </xf>
    <xf numFmtId="0" fontId="23" fillId="0" borderId="47" xfId="0" applyFont="1" applyBorder="1" applyAlignment="1">
      <alignment horizontal="center" wrapText="1"/>
    </xf>
    <xf numFmtId="0" fontId="23" fillId="0" borderId="1" xfId="0" applyFont="1" applyBorder="1" applyAlignment="1">
      <alignment horizontal="center" wrapText="1"/>
    </xf>
    <xf numFmtId="0" fontId="23" fillId="0" borderId="16" xfId="0" applyFont="1" applyBorder="1" applyAlignment="1">
      <alignment horizontal="center" wrapText="1"/>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6" fillId="0" borderId="27" xfId="0" applyFont="1" applyBorder="1" applyAlignment="1">
      <alignment horizontal="center" vertical="center"/>
    </xf>
    <xf numFmtId="0" fontId="16" fillId="0" borderId="0" xfId="0" applyFont="1" applyBorder="1" applyAlignment="1">
      <alignment horizontal="center" vertical="center"/>
    </xf>
    <xf numFmtId="0" fontId="16" fillId="0" borderId="40" xfId="0" applyFont="1" applyBorder="1" applyAlignment="1">
      <alignment horizontal="center" vertical="center"/>
    </xf>
    <xf numFmtId="0" fontId="16" fillId="0" borderId="49" xfId="0" applyFont="1" applyBorder="1" applyAlignment="1">
      <alignment horizontal="center"/>
    </xf>
    <xf numFmtId="0" fontId="16" fillId="0" borderId="1" xfId="0" applyFont="1" applyBorder="1" applyAlignment="1">
      <alignment horizontal="center"/>
    </xf>
    <xf numFmtId="0" fontId="16" fillId="0" borderId="16" xfId="0" applyFont="1" applyBorder="1" applyAlignment="1">
      <alignment horizontal="center"/>
    </xf>
    <xf numFmtId="164" fontId="14" fillId="0" borderId="51" xfId="0" applyNumberFormat="1" applyFont="1" applyBorder="1" applyAlignment="1">
      <alignment horizontal="center" vertical="center" wrapText="1"/>
    </xf>
    <xf numFmtId="0" fontId="25" fillId="0" borderId="2" xfId="0" applyFont="1" applyBorder="1" applyAlignment="1">
      <alignment horizontal="center"/>
    </xf>
    <xf numFmtId="10" fontId="3" fillId="0" borderId="0" xfId="7" applyNumberFormat="1" applyFont="1" applyAlignment="1">
      <alignment horizontal="center"/>
    </xf>
    <xf numFmtId="10" fontId="3" fillId="0" borderId="15" xfId="7" applyNumberFormat="1" applyFont="1" applyBorder="1" applyAlignment="1">
      <alignment horizontal="center"/>
    </xf>
    <xf numFmtId="10" fontId="2" fillId="0" borderId="0" xfId="7" applyNumberFormat="1" applyFont="1" applyAlignment="1">
      <alignment horizontal="center"/>
    </xf>
    <xf numFmtId="10" fontId="3" fillId="0" borderId="12" xfId="7" applyNumberFormat="1" applyFont="1" applyBorder="1" applyAlignment="1">
      <alignment horizontal="center"/>
    </xf>
    <xf numFmtId="10" fontId="3" fillId="0" borderId="13" xfId="7" applyNumberFormat="1" applyFont="1" applyBorder="1" applyAlignment="1">
      <alignment horizontal="center"/>
    </xf>
    <xf numFmtId="44" fontId="13" fillId="2" borderId="21" xfId="1" applyFont="1" applyFill="1" applyBorder="1" applyAlignment="1">
      <alignment horizontal="center" wrapText="1"/>
    </xf>
    <xf numFmtId="44" fontId="13" fillId="2" borderId="22" xfId="1" applyFont="1" applyFill="1" applyBorder="1" applyAlignment="1">
      <alignment horizontal="center" wrapText="1"/>
    </xf>
    <xf numFmtId="43" fontId="14" fillId="0" borderId="49" xfId="8" applyFont="1" applyBorder="1" applyAlignment="1">
      <alignment horizontal="center" wrapText="1"/>
    </xf>
    <xf numFmtId="43" fontId="14" fillId="0" borderId="1" xfId="8" applyFont="1" applyBorder="1" applyAlignment="1">
      <alignment horizontal="center" wrapText="1"/>
    </xf>
    <xf numFmtId="43" fontId="14" fillId="0" borderId="60" xfId="8" applyFont="1" applyBorder="1" applyAlignment="1">
      <alignment horizontal="center" wrapText="1"/>
    </xf>
    <xf numFmtId="43" fontId="14" fillId="0" borderId="23" xfId="8" applyFont="1" applyBorder="1" applyAlignment="1">
      <alignment horizontal="center" wrapText="1"/>
    </xf>
    <xf numFmtId="164" fontId="14" fillId="0" borderId="35" xfId="0" applyNumberFormat="1" applyFont="1" applyBorder="1" applyAlignment="1">
      <alignment horizontal="center" vertical="center"/>
    </xf>
    <xf numFmtId="0" fontId="14" fillId="14" borderId="48" xfId="0" applyFont="1" applyFill="1" applyBorder="1" applyAlignment="1">
      <alignment horizontal="center" vertical="center"/>
    </xf>
    <xf numFmtId="0" fontId="14" fillId="14" borderId="32" xfId="0" applyFont="1" applyFill="1" applyBorder="1" applyAlignment="1">
      <alignment horizontal="center" vertical="center"/>
    </xf>
    <xf numFmtId="0" fontId="14" fillId="14" borderId="33" xfId="0" applyFont="1" applyFill="1" applyBorder="1" applyAlignment="1">
      <alignment horizontal="center" vertical="center"/>
    </xf>
    <xf numFmtId="0" fontId="14" fillId="14" borderId="49" xfId="0" applyFont="1" applyFill="1" applyBorder="1" applyAlignment="1">
      <alignment horizontal="center" vertical="center"/>
    </xf>
    <xf numFmtId="0" fontId="14" fillId="14" borderId="1" xfId="0" applyFont="1" applyFill="1" applyBorder="1" applyAlignment="1">
      <alignment horizontal="center" vertical="center"/>
    </xf>
    <xf numFmtId="0" fontId="14" fillId="14" borderId="16" xfId="0" applyFont="1" applyFill="1" applyBorder="1" applyAlignment="1">
      <alignment horizontal="center" vertical="center"/>
    </xf>
    <xf numFmtId="164" fontId="14" fillId="0" borderId="49" xfId="0" applyNumberFormat="1" applyFont="1" applyFill="1" applyBorder="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5" xfId="0" applyFont="1" applyBorder="1" applyAlignment="1">
      <alignment horizontal="center" vertical="center"/>
    </xf>
    <xf numFmtId="164" fontId="16" fillId="0" borderId="49"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4" fontId="16" fillId="0" borderId="16" xfId="0" applyNumberFormat="1" applyFont="1" applyBorder="1" applyAlignment="1">
      <alignment horizontal="center" vertical="center" wrapText="1"/>
    </xf>
    <xf numFmtId="164" fontId="16" fillId="0" borderId="60" xfId="0" applyNumberFormat="1" applyFont="1" applyBorder="1" applyAlignment="1">
      <alignment horizontal="center" vertical="center" wrapText="1"/>
    </xf>
    <xf numFmtId="164" fontId="16" fillId="0" borderId="23" xfId="0" applyNumberFormat="1" applyFont="1" applyBorder="1" applyAlignment="1">
      <alignment horizontal="center" vertical="center" wrapText="1"/>
    </xf>
    <xf numFmtId="164" fontId="16" fillId="0" borderId="35" xfId="0" applyNumberFormat="1" applyFont="1" applyBorder="1" applyAlignment="1">
      <alignment horizontal="center" vertical="center" wrapText="1"/>
    </xf>
    <xf numFmtId="0" fontId="19" fillId="0" borderId="1" xfId="0" applyFont="1" applyFill="1" applyBorder="1" applyAlignment="1">
      <alignment horizontal="center" wrapText="1"/>
    </xf>
    <xf numFmtId="0" fontId="16" fillId="0" borderId="16" xfId="0" applyFont="1" applyFill="1" applyBorder="1" applyAlignment="1">
      <alignment horizontal="center"/>
    </xf>
    <xf numFmtId="0" fontId="10" fillId="5" borderId="4" xfId="0" applyFont="1" applyFill="1" applyBorder="1" applyAlignment="1">
      <alignment horizontal="left"/>
    </xf>
    <xf numFmtId="0" fontId="10" fillId="5" borderId="5" xfId="0" applyFont="1" applyFill="1" applyBorder="1" applyAlignment="1">
      <alignment horizontal="left"/>
    </xf>
    <xf numFmtId="0" fontId="10" fillId="5" borderId="6" xfId="0" applyFont="1" applyFill="1" applyBorder="1" applyAlignment="1">
      <alignment horizontal="left"/>
    </xf>
    <xf numFmtId="0" fontId="8" fillId="5" borderId="4" xfId="0" applyFont="1" applyFill="1" applyBorder="1" applyAlignment="1">
      <alignment horizontal="left"/>
    </xf>
    <xf numFmtId="0" fontId="8" fillId="5" borderId="5" xfId="0" applyFont="1" applyFill="1" applyBorder="1" applyAlignment="1">
      <alignment horizontal="left"/>
    </xf>
    <xf numFmtId="0" fontId="8" fillId="5" borderId="6" xfId="0" applyFont="1" applyFill="1" applyBorder="1" applyAlignment="1">
      <alignment horizontal="left"/>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xf>
    <xf numFmtId="164" fontId="14" fillId="0" borderId="55" xfId="0" applyNumberFormat="1" applyFont="1" applyBorder="1" applyAlignment="1">
      <alignment horizontal="center" vertical="center" wrapText="1"/>
    </xf>
    <xf numFmtId="0" fontId="14" fillId="0" borderId="51" xfId="0" applyFont="1" applyFill="1" applyBorder="1" applyAlignment="1">
      <alignment horizontal="center"/>
    </xf>
    <xf numFmtId="0" fontId="14" fillId="0" borderId="3" xfId="0" applyFont="1" applyFill="1" applyBorder="1" applyAlignment="1">
      <alignment horizontal="center"/>
    </xf>
    <xf numFmtId="0" fontId="14" fillId="0" borderId="19" xfId="0" applyFont="1" applyFill="1" applyBorder="1" applyAlignment="1">
      <alignment horizontal="center"/>
    </xf>
    <xf numFmtId="0" fontId="14" fillId="0" borderId="14" xfId="0" applyFont="1" applyFill="1" applyBorder="1" applyAlignment="1">
      <alignment horizontal="center"/>
    </xf>
    <xf numFmtId="0" fontId="14" fillId="0" borderId="0" xfId="0" applyFont="1" applyFill="1" applyBorder="1" applyAlignment="1">
      <alignment horizontal="center"/>
    </xf>
    <xf numFmtId="0" fontId="14" fillId="0" borderId="15" xfId="0" applyFont="1" applyFill="1" applyBorder="1" applyAlignment="1">
      <alignment horizontal="center"/>
    </xf>
    <xf numFmtId="0" fontId="14" fillId="0" borderId="20" xfId="0" applyFont="1" applyFill="1" applyBorder="1" applyAlignment="1">
      <alignment horizontal="center"/>
    </xf>
    <xf numFmtId="0" fontId="14" fillId="0" borderId="21" xfId="0" applyFont="1" applyFill="1" applyBorder="1" applyAlignment="1">
      <alignment horizontal="center"/>
    </xf>
    <xf numFmtId="0" fontId="14" fillId="0" borderId="22" xfId="0" applyFont="1" applyFill="1" applyBorder="1" applyAlignment="1">
      <alignment horizontal="center"/>
    </xf>
    <xf numFmtId="0" fontId="14" fillId="0" borderId="9" xfId="0" applyFont="1" applyFill="1" applyBorder="1" applyAlignment="1">
      <alignment horizontal="center"/>
    </xf>
    <xf numFmtId="0" fontId="14" fillId="0" borderId="29" xfId="0" applyFont="1" applyFill="1" applyBorder="1" applyAlignment="1">
      <alignment horizontal="center"/>
    </xf>
    <xf numFmtId="0" fontId="14" fillId="0" borderId="30" xfId="0" applyFont="1" applyFill="1" applyBorder="1" applyAlignment="1">
      <alignment horizontal="center"/>
    </xf>
    <xf numFmtId="0" fontId="14" fillId="0" borderId="31" xfId="0" applyFont="1" applyFill="1" applyBorder="1" applyAlignment="1">
      <alignment horizontal="center"/>
    </xf>
    <xf numFmtId="0" fontId="16" fillId="0" borderId="51"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9" fillId="0" borderId="45"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164" fontId="14" fillId="0" borderId="50" xfId="0" applyNumberFormat="1" applyFont="1" applyBorder="1" applyAlignment="1">
      <alignment horizontal="center" vertical="center" wrapText="1"/>
    </xf>
    <xf numFmtId="164" fontId="14" fillId="0" borderId="25"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10" xfId="0" applyNumberFormat="1" applyFont="1" applyBorder="1" applyAlignment="1">
      <alignment horizontal="center" vertical="center" wrapText="1"/>
    </xf>
    <xf numFmtId="0" fontId="14" fillId="0" borderId="17"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164" fontId="6" fillId="0" borderId="54" xfId="0" applyNumberFormat="1" applyFont="1" applyBorder="1" applyAlignment="1">
      <alignment horizontal="center"/>
    </xf>
    <xf numFmtId="164" fontId="6" fillId="0" borderId="43" xfId="0" applyNumberFormat="1" applyFont="1" applyBorder="1" applyAlignment="1">
      <alignment horizontal="center"/>
    </xf>
    <xf numFmtId="164" fontId="6" fillId="0" borderId="44" xfId="0" applyNumberFormat="1" applyFont="1" applyBorder="1" applyAlignment="1">
      <alignment horizontal="center"/>
    </xf>
    <xf numFmtId="0" fontId="14" fillId="0" borderId="1" xfId="0" applyFont="1" applyBorder="1" applyAlignment="1">
      <alignment horizontal="center" vertical="center"/>
    </xf>
    <xf numFmtId="164" fontId="14" fillId="0" borderId="27" xfId="0" applyNumberFormat="1" applyFont="1" applyBorder="1" applyAlignment="1">
      <alignment horizontal="center" vertical="center" wrapText="1"/>
    </xf>
    <xf numFmtId="164" fontId="14" fillId="0" borderId="40" xfId="0" applyNumberFormat="1" applyFont="1" applyBorder="1" applyAlignment="1">
      <alignment horizontal="center" vertical="center" wrapText="1"/>
    </xf>
    <xf numFmtId="164" fontId="14" fillId="0" borderId="47" xfId="0" applyNumberFormat="1" applyFont="1" applyBorder="1" applyAlignment="1">
      <alignment horizontal="center" vertical="center" wrapText="1"/>
    </xf>
    <xf numFmtId="164" fontId="14" fillId="0" borderId="51" xfId="0" applyNumberFormat="1" applyFont="1" applyBorder="1" applyAlignment="1">
      <alignment horizontal="center" vertical="center"/>
    </xf>
    <xf numFmtId="164" fontId="14" fillId="0" borderId="14" xfId="0" applyNumberFormat="1" applyFont="1" applyBorder="1" applyAlignment="1">
      <alignment horizontal="center" vertical="center"/>
    </xf>
    <xf numFmtId="164" fontId="14" fillId="0" borderId="55" xfId="0" applyNumberFormat="1" applyFont="1" applyBorder="1" applyAlignment="1">
      <alignment horizontal="center" vertical="center"/>
    </xf>
    <xf numFmtId="164" fontId="14" fillId="0" borderId="12" xfId="0" applyNumberFormat="1" applyFont="1" applyFill="1" applyBorder="1" applyAlignment="1">
      <alignment horizontal="center"/>
    </xf>
    <xf numFmtId="164" fontId="14" fillId="0" borderId="13" xfId="0" applyNumberFormat="1" applyFont="1" applyFill="1" applyBorder="1" applyAlignment="1">
      <alignment horizontal="center"/>
    </xf>
    <xf numFmtId="164" fontId="14" fillId="0" borderId="0" xfId="0" applyNumberFormat="1" applyFont="1" applyFill="1" applyBorder="1" applyAlignment="1">
      <alignment horizontal="center"/>
    </xf>
    <xf numFmtId="164" fontId="14" fillId="0" borderId="15" xfId="0" applyNumberFormat="1" applyFont="1" applyFill="1" applyBorder="1" applyAlignment="1">
      <alignment horizontal="center"/>
    </xf>
    <xf numFmtId="164" fontId="14" fillId="0" borderId="21" xfId="0" applyNumberFormat="1" applyFont="1" applyFill="1" applyBorder="1" applyAlignment="1">
      <alignment horizontal="center"/>
    </xf>
    <xf numFmtId="164" fontId="14" fillId="0" borderId="22" xfId="0" applyNumberFormat="1" applyFont="1" applyFill="1" applyBorder="1" applyAlignment="1">
      <alignment horizont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164" fontId="14" fillId="0" borderId="49" xfId="0" applyNumberFormat="1" applyFont="1" applyBorder="1" applyAlignment="1">
      <alignment horizontal="center" vertical="center" wrapText="1"/>
    </xf>
    <xf numFmtId="0" fontId="14" fillId="0" borderId="16" xfId="0" applyFont="1" applyBorder="1" applyAlignment="1">
      <alignment horizontal="center" vertical="center"/>
    </xf>
    <xf numFmtId="0" fontId="16" fillId="0" borderId="49" xfId="0" applyFont="1" applyBorder="1" applyAlignment="1">
      <alignment horizontal="center" vertical="center"/>
    </xf>
    <xf numFmtId="0" fontId="16" fillId="0" borderId="60" xfId="0" applyFont="1" applyBorder="1" applyAlignment="1">
      <alignment horizontal="center" vertical="center"/>
    </xf>
    <xf numFmtId="0" fontId="16" fillId="0" borderId="23" xfId="0" applyFont="1" applyBorder="1" applyAlignment="1">
      <alignment horizontal="center" vertical="center"/>
    </xf>
    <xf numFmtId="0" fontId="16" fillId="0" borderId="35" xfId="0" applyFont="1" applyBorder="1" applyAlignment="1">
      <alignment horizontal="center" vertical="center"/>
    </xf>
    <xf numFmtId="164" fontId="14" fillId="0" borderId="23" xfId="0" applyNumberFormat="1" applyFont="1" applyBorder="1" applyAlignment="1">
      <alignment horizontal="center" vertical="center" wrapText="1"/>
    </xf>
    <xf numFmtId="164" fontId="14" fillId="12" borderId="32" xfId="0" applyNumberFormat="1" applyFont="1" applyFill="1" applyBorder="1" applyAlignment="1">
      <alignment horizontal="center"/>
    </xf>
    <xf numFmtId="164" fontId="14" fillId="0" borderId="1" xfId="0" applyNumberFormat="1" applyFont="1" applyBorder="1" applyAlignment="1">
      <alignment horizontal="center"/>
    </xf>
    <xf numFmtId="0" fontId="14" fillId="0" borderId="1" xfId="0" applyFont="1" applyBorder="1" applyAlignment="1">
      <alignment horizontal="center"/>
    </xf>
    <xf numFmtId="0" fontId="14" fillId="0" borderId="23" xfId="0" applyFont="1" applyBorder="1" applyAlignment="1">
      <alignment horizontal="center" wrapText="1"/>
    </xf>
    <xf numFmtId="0" fontId="14" fillId="0" borderId="32" xfId="0" applyFont="1" applyFill="1" applyBorder="1" applyAlignment="1">
      <alignment horizontal="center"/>
    </xf>
    <xf numFmtId="0" fontId="14" fillId="0" borderId="33" xfId="0" applyFont="1" applyFill="1" applyBorder="1" applyAlignment="1">
      <alignment horizontal="center"/>
    </xf>
    <xf numFmtId="0" fontId="14" fillId="0" borderId="1" xfId="0" applyFont="1" applyFill="1" applyBorder="1" applyAlignment="1">
      <alignment horizontal="center"/>
    </xf>
    <xf numFmtId="0" fontId="14" fillId="0" borderId="16" xfId="0" applyFont="1" applyFill="1" applyBorder="1" applyAlignment="1">
      <alignment horizontal="center"/>
    </xf>
    <xf numFmtId="0" fontId="14" fillId="0" borderId="23" xfId="0" applyFont="1" applyFill="1" applyBorder="1" applyAlignment="1">
      <alignment horizontal="center"/>
    </xf>
    <xf numFmtId="0" fontId="14" fillId="0" borderId="35" xfId="0" applyFont="1" applyFill="1" applyBorder="1" applyAlignment="1">
      <alignment horizontal="center"/>
    </xf>
    <xf numFmtId="0" fontId="14" fillId="12" borderId="32" xfId="0" applyFont="1" applyFill="1" applyBorder="1" applyAlignment="1">
      <alignment horizontal="center"/>
    </xf>
    <xf numFmtId="0" fontId="14" fillId="0" borderId="1" xfId="0" applyFont="1" applyBorder="1" applyAlignment="1">
      <alignment horizontal="center" wrapText="1"/>
    </xf>
    <xf numFmtId="0" fontId="14" fillId="0" borderId="23" xfId="0" applyFont="1" applyBorder="1" applyAlignment="1">
      <alignment horizontal="center" vertical="center"/>
    </xf>
    <xf numFmtId="164" fontId="14" fillId="0" borderId="11" xfId="0" applyNumberFormat="1" applyFont="1" applyBorder="1" applyAlignment="1">
      <alignment horizontal="center" vertical="center" wrapText="1"/>
    </xf>
    <xf numFmtId="164" fontId="16" fillId="0" borderId="54" xfId="0" applyNumberFormat="1" applyFont="1" applyBorder="1" applyAlignment="1">
      <alignment horizontal="center" vertical="center" wrapText="1"/>
    </xf>
    <xf numFmtId="164" fontId="16" fillId="0" borderId="43" xfId="0" applyNumberFormat="1" applyFont="1" applyBorder="1" applyAlignment="1">
      <alignment horizontal="center" vertical="center" wrapText="1"/>
    </xf>
    <xf numFmtId="164" fontId="16" fillId="0" borderId="44" xfId="0" applyNumberFormat="1" applyFont="1" applyBorder="1" applyAlignment="1">
      <alignment horizontal="center" vertical="center" wrapText="1"/>
    </xf>
    <xf numFmtId="164" fontId="14" fillId="0" borderId="60" xfId="0" applyNumberFormat="1" applyFont="1" applyBorder="1" applyAlignment="1">
      <alignment horizontal="center" vertical="center"/>
    </xf>
    <xf numFmtId="164" fontId="14" fillId="0" borderId="34" xfId="0" applyNumberFormat="1" applyFont="1" applyFill="1" applyBorder="1" applyAlignment="1">
      <alignment horizontal="center"/>
    </xf>
    <xf numFmtId="164" fontId="14" fillId="0" borderId="8" xfId="0" applyNumberFormat="1" applyFont="1" applyFill="1" applyBorder="1" applyAlignment="1">
      <alignment horizontal="center"/>
    </xf>
    <xf numFmtId="164" fontId="14" fillId="0" borderId="45" xfId="0" applyNumberFormat="1" applyFont="1" applyFill="1" applyBorder="1" applyAlignment="1">
      <alignment horizontal="center"/>
    </xf>
    <xf numFmtId="164" fontId="14" fillId="0" borderId="34" xfId="0" applyNumberFormat="1" applyFont="1" applyFill="1" applyBorder="1" applyAlignment="1">
      <alignment horizontal="center" vertical="center"/>
    </xf>
    <xf numFmtId="164" fontId="14" fillId="0" borderId="12" xfId="0" applyNumberFormat="1" applyFont="1" applyFill="1" applyBorder="1" applyAlignment="1">
      <alignment horizontal="center" vertical="center"/>
    </xf>
    <xf numFmtId="164" fontId="14" fillId="0" borderId="13" xfId="0" applyNumberFormat="1" applyFont="1" applyFill="1" applyBorder="1" applyAlignment="1">
      <alignment horizontal="center" vertical="center"/>
    </xf>
    <xf numFmtId="164" fontId="14" fillId="0" borderId="8" xfId="0" applyNumberFormat="1" applyFont="1" applyFill="1" applyBorder="1" applyAlignment="1">
      <alignment horizontal="center" vertical="center"/>
    </xf>
    <xf numFmtId="164" fontId="14" fillId="0" borderId="0" xfId="0" applyNumberFormat="1" applyFont="1" applyFill="1" applyBorder="1" applyAlignment="1">
      <alignment horizontal="center" vertical="center"/>
    </xf>
    <xf numFmtId="164" fontId="14" fillId="0" borderId="15" xfId="0" applyNumberFormat="1" applyFont="1" applyFill="1" applyBorder="1" applyAlignment="1">
      <alignment horizontal="center" vertical="center"/>
    </xf>
    <xf numFmtId="164" fontId="14" fillId="0" borderId="45" xfId="0" applyNumberFormat="1" applyFont="1" applyFill="1" applyBorder="1" applyAlignment="1">
      <alignment horizontal="center" vertical="center"/>
    </xf>
    <xf numFmtId="164" fontId="14" fillId="0" borderId="21" xfId="0" applyNumberFormat="1" applyFont="1" applyFill="1" applyBorder="1" applyAlignment="1">
      <alignment horizontal="center" vertical="center"/>
    </xf>
    <xf numFmtId="164" fontId="14" fillId="0" borderId="22" xfId="0" applyNumberFormat="1" applyFont="1" applyFill="1" applyBorder="1" applyAlignment="1">
      <alignment horizontal="center" vertical="center"/>
    </xf>
    <xf numFmtId="164" fontId="14" fillId="0" borderId="12" xfId="0" applyNumberFormat="1" applyFont="1" applyBorder="1" applyAlignment="1">
      <alignment horizontal="center"/>
    </xf>
    <xf numFmtId="164" fontId="14" fillId="0" borderId="13" xfId="0" applyNumberFormat="1" applyFont="1" applyBorder="1" applyAlignment="1">
      <alignment horizontal="center"/>
    </xf>
    <xf numFmtId="164" fontId="14" fillId="0" borderId="0" xfId="0" applyNumberFormat="1" applyFont="1" applyBorder="1" applyAlignment="1">
      <alignment horizontal="center"/>
    </xf>
    <xf numFmtId="164" fontId="14" fillId="0" borderId="15" xfId="0" applyNumberFormat="1" applyFont="1" applyBorder="1" applyAlignment="1">
      <alignment horizontal="center"/>
    </xf>
    <xf numFmtId="164" fontId="14" fillId="0" borderId="21" xfId="0" applyNumberFormat="1" applyFont="1" applyBorder="1" applyAlignment="1">
      <alignment horizontal="center"/>
    </xf>
    <xf numFmtId="164" fontId="14" fillId="0" borderId="22" xfId="0" applyNumberFormat="1" applyFont="1" applyBorder="1" applyAlignment="1">
      <alignment horizontal="center"/>
    </xf>
    <xf numFmtId="164" fontId="27" fillId="0" borderId="1" xfId="0" applyNumberFormat="1" applyFont="1" applyBorder="1" applyAlignment="1">
      <alignment horizontal="center" vertical="center" wrapText="1"/>
    </xf>
    <xf numFmtId="164" fontId="27" fillId="0" borderId="23" xfId="0" applyNumberFormat="1" applyFont="1" applyBorder="1" applyAlignment="1">
      <alignment horizontal="center" vertical="center" wrapText="1"/>
    </xf>
    <xf numFmtId="0" fontId="0" fillId="0" borderId="1" xfId="0" applyBorder="1" applyAlignment="1">
      <alignment horizontal="center"/>
    </xf>
    <xf numFmtId="0" fontId="0" fillId="0" borderId="23" xfId="0" applyBorder="1" applyAlignment="1">
      <alignment horizontal="center"/>
    </xf>
    <xf numFmtId="0" fontId="15" fillId="6" borderId="4" xfId="0" applyFont="1" applyFill="1" applyBorder="1" applyAlignment="1">
      <alignment horizontal="left" vertical="center"/>
    </xf>
    <xf numFmtId="0" fontId="15" fillId="6" borderId="5" xfId="0" applyFont="1" applyFill="1" applyBorder="1" applyAlignment="1">
      <alignment horizontal="left" vertical="center"/>
    </xf>
    <xf numFmtId="0" fontId="15" fillId="6" borderId="6" xfId="0" applyFont="1" applyFill="1" applyBorder="1" applyAlignment="1">
      <alignment horizontal="left" vertical="center"/>
    </xf>
    <xf numFmtId="44" fontId="14" fillId="0" borderId="0" xfId="1" applyFont="1" applyBorder="1" applyAlignment="1">
      <alignment horizontal="center"/>
    </xf>
    <xf numFmtId="44" fontId="14" fillId="0" borderId="40" xfId="1" applyFont="1" applyBorder="1" applyAlignment="1">
      <alignment horizont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44" fontId="14" fillId="0" borderId="21" xfId="1" applyFont="1" applyBorder="1" applyAlignment="1">
      <alignment horizontal="center"/>
    </xf>
    <xf numFmtId="44" fontId="14" fillId="0" borderId="41" xfId="1" applyFont="1" applyBorder="1" applyAlignment="1">
      <alignment horizontal="center"/>
    </xf>
    <xf numFmtId="0" fontId="18" fillId="6" borderId="4" xfId="0" applyFont="1" applyFill="1" applyBorder="1" applyAlignment="1">
      <alignment horizontal="left"/>
    </xf>
    <xf numFmtId="0" fontId="18" fillId="6" borderId="5" xfId="0" applyFont="1" applyFill="1" applyBorder="1" applyAlignment="1">
      <alignment horizontal="left"/>
    </xf>
    <xf numFmtId="0" fontId="9" fillId="0" borderId="4" xfId="0" applyFont="1" applyBorder="1" applyAlignment="1">
      <alignment horizontal="center"/>
    </xf>
    <xf numFmtId="0" fontId="9" fillId="0" borderId="6" xfId="0" applyFont="1" applyBorder="1" applyAlignment="1">
      <alignment horizontal="center"/>
    </xf>
    <xf numFmtId="0" fontId="14" fillId="0" borderId="7" xfId="0" applyFont="1" applyBorder="1" applyAlignment="1">
      <alignment horizontal="center"/>
    </xf>
    <xf numFmtId="0" fontId="25" fillId="0" borderId="7" xfId="0" applyFont="1" applyBorder="1" applyAlignment="1">
      <alignment horizontal="center"/>
    </xf>
    <xf numFmtId="0" fontId="14" fillId="0" borderId="37" xfId="0" applyFont="1" applyBorder="1" applyAlignment="1">
      <alignment horizontal="center"/>
    </xf>
    <xf numFmtId="0" fontId="0" fillId="0" borderId="37" xfId="0" applyBorder="1" applyAlignment="1">
      <alignment horizontal="center"/>
    </xf>
    <xf numFmtId="0" fontId="15" fillId="22" borderId="4" xfId="0" applyFont="1" applyFill="1" applyBorder="1" applyAlignment="1">
      <alignment horizontal="left" vertical="center"/>
    </xf>
    <xf numFmtId="0" fontId="15" fillId="22" borderId="5" xfId="0" applyFont="1" applyFill="1" applyBorder="1" applyAlignment="1">
      <alignment horizontal="left" vertical="center"/>
    </xf>
    <xf numFmtId="0" fontId="15" fillId="22" borderId="6" xfId="0" applyFont="1" applyFill="1" applyBorder="1" applyAlignment="1">
      <alignment horizontal="left"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14" fillId="0" borderId="23" xfId="0" applyFont="1" applyBorder="1" applyAlignment="1">
      <alignment horizontal="center"/>
    </xf>
    <xf numFmtId="0" fontId="14" fillId="0" borderId="35" xfId="0" applyFont="1" applyBorder="1" applyAlignment="1">
      <alignment horizontal="center"/>
    </xf>
    <xf numFmtId="0" fontId="14" fillId="0" borderId="11" xfId="0" applyFont="1" applyBorder="1" applyAlignment="1">
      <alignment horizontal="center"/>
    </xf>
    <xf numFmtId="0" fontId="18" fillId="22" borderId="4" xfId="0" applyFont="1" applyFill="1" applyBorder="1" applyAlignment="1">
      <alignment horizontal="left"/>
    </xf>
    <xf numFmtId="0" fontId="18" fillId="22" borderId="5" xfId="0" applyFont="1" applyFill="1" applyBorder="1" applyAlignment="1">
      <alignment horizontal="left"/>
    </xf>
    <xf numFmtId="0" fontId="18" fillId="22" borderId="6" xfId="0" applyFont="1" applyFill="1" applyBorder="1" applyAlignment="1">
      <alignment horizontal="left"/>
    </xf>
    <xf numFmtId="0" fontId="9" fillId="0" borderId="5" xfId="0" applyFont="1" applyBorder="1" applyAlignment="1">
      <alignment horizontal="center"/>
    </xf>
    <xf numFmtId="0" fontId="14" fillId="0" borderId="18"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25" fillId="0" borderId="17" xfId="0" applyFont="1" applyBorder="1" applyAlignment="1">
      <alignment horizontal="center"/>
    </xf>
    <xf numFmtId="164" fontId="20" fillId="0" borderId="2" xfId="0" applyNumberFormat="1" applyFont="1" applyFill="1" applyBorder="1" applyAlignment="1">
      <alignment horizontal="center"/>
    </xf>
    <xf numFmtId="164" fontId="20" fillId="0" borderId="39" xfId="0" applyNumberFormat="1" applyFont="1" applyFill="1" applyBorder="1" applyAlignment="1">
      <alignment horizontal="center"/>
    </xf>
    <xf numFmtId="164" fontId="20" fillId="0" borderId="28" xfId="0" applyNumberFormat="1" applyFont="1" applyFill="1" applyBorder="1" applyAlignment="1">
      <alignment horizontal="center"/>
    </xf>
    <xf numFmtId="0" fontId="41" fillId="0" borderId="0" xfId="0" applyFont="1" applyAlignment="1">
      <alignment horizontal="center" vertical="center" wrapText="1"/>
    </xf>
  </cellXfs>
  <cellStyles count="10">
    <cellStyle name="Accent1" xfId="9" builtinId="29"/>
    <cellStyle name="Comma" xfId="8" builtinId="3"/>
    <cellStyle name="Currency" xfId="1" builtinId="4"/>
    <cellStyle name="Currency 2" xfId="3" xr:uid="{FCE8A359-3881-4A91-8782-22F377E30285}"/>
    <cellStyle name="Currency 2 2" xfId="6" xr:uid="{949C150F-2E7D-4A07-BD99-FDD1C59E830F}"/>
    <cellStyle name="Currency 3" xfId="4" xr:uid="{C5CE2E04-688B-4CC8-98C7-679FF10760C1}"/>
    <cellStyle name="Normal" xfId="0" builtinId="0"/>
    <cellStyle name="Normal 2" xfId="2" xr:uid="{E610EB5E-A9DE-4C70-8F3E-5EE39C63A084}"/>
    <cellStyle name="Normal 2 2" xfId="5" xr:uid="{EF870001-46B3-4EAB-959F-2F894021E8E2}"/>
    <cellStyle name="Percent" xfId="7" builtinId="5"/>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000080"/>
      <color rgb="FF800000"/>
      <color rgb="FF993366"/>
      <color rgb="FFFF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03D5-8D29-4B3B-A847-630D0B2751C0}">
  <sheetPr>
    <tabColor rgb="FF00B050"/>
  </sheetPr>
  <dimension ref="A1:I218"/>
  <sheetViews>
    <sheetView zoomScaleNormal="100" workbookViewId="0">
      <selection activeCell="B6" sqref="B6"/>
    </sheetView>
  </sheetViews>
  <sheetFormatPr defaultColWidth="9.140625" defaultRowHeight="12.75" x14ac:dyDescent="0.2"/>
  <cols>
    <col min="1" max="1" width="23.28515625" style="55" customWidth="1"/>
    <col min="2" max="2" width="52.85546875" style="55" customWidth="1"/>
    <col min="3" max="3" width="16.28515625" style="109" bestFit="1" customWidth="1"/>
    <col min="4" max="4" width="14" style="165" bestFit="1" customWidth="1"/>
    <col min="5" max="5" width="14.5703125" style="165" customWidth="1"/>
    <col min="6" max="6" width="27" style="312" customWidth="1"/>
    <col min="7" max="8" width="31.28515625" style="232" customWidth="1"/>
    <col min="9" max="9" width="36.42578125" style="232" bestFit="1" customWidth="1"/>
    <col min="10" max="16384" width="9.140625" style="55"/>
  </cols>
  <sheetData>
    <row r="1" spans="1:9" ht="18.75" thickBot="1" x14ac:dyDescent="0.3">
      <c r="A1" s="620" t="s">
        <v>1755</v>
      </c>
      <c r="B1" s="621"/>
      <c r="C1" s="621"/>
      <c r="D1" s="621"/>
      <c r="E1" s="621"/>
      <c r="F1" s="621"/>
      <c r="G1" s="621"/>
      <c r="H1" s="621"/>
      <c r="I1" s="621"/>
    </row>
    <row r="2" spans="1:9" ht="24" thickBot="1" x14ac:dyDescent="0.4">
      <c r="A2" s="625" t="s">
        <v>985</v>
      </c>
      <c r="B2" s="626"/>
      <c r="C2" s="626"/>
      <c r="D2" s="626"/>
      <c r="E2" s="626"/>
      <c r="F2" s="626"/>
      <c r="G2" s="626"/>
      <c r="H2" s="626"/>
      <c r="I2" s="627"/>
    </row>
    <row r="3" spans="1:9" s="8" customFormat="1" ht="13.5" thickBot="1" x14ac:dyDescent="0.25">
      <c r="A3" s="25" t="s">
        <v>29</v>
      </c>
      <c r="B3" s="26" t="s">
        <v>30</v>
      </c>
      <c r="C3" s="26" t="s">
        <v>1723</v>
      </c>
      <c r="D3" s="164" t="s">
        <v>503</v>
      </c>
      <c r="E3" s="164" t="s">
        <v>1169</v>
      </c>
      <c r="F3" s="571" t="s">
        <v>937</v>
      </c>
      <c r="G3" s="572"/>
      <c r="H3" s="572"/>
      <c r="I3" s="573"/>
    </row>
    <row r="4" spans="1:9" s="109" customFormat="1" ht="16.5" thickBot="1" x14ac:dyDescent="0.3">
      <c r="A4" s="617" t="s">
        <v>1459</v>
      </c>
      <c r="B4" s="618"/>
      <c r="C4" s="618"/>
      <c r="D4" s="618"/>
      <c r="E4" s="618"/>
      <c r="F4" s="618"/>
      <c r="G4" s="618"/>
      <c r="H4" s="618"/>
      <c r="I4" s="619"/>
    </row>
    <row r="5" spans="1:9" s="109" customFormat="1" ht="15" x14ac:dyDescent="0.25">
      <c r="A5" s="323" t="s">
        <v>1463</v>
      </c>
      <c r="B5" s="288" t="s">
        <v>1464</v>
      </c>
      <c r="C5" s="399">
        <v>1</v>
      </c>
      <c r="D5" s="289">
        <f>VLOOKUP(A5,'2021 Pricing'!A:B,2,FALSE)</f>
        <v>500</v>
      </c>
      <c r="E5" s="345">
        <f>C5*D5</f>
        <v>500</v>
      </c>
      <c r="F5" s="314"/>
      <c r="G5" s="315" t="s">
        <v>1395</v>
      </c>
      <c r="H5" s="315" t="s">
        <v>1286</v>
      </c>
      <c r="I5" s="324"/>
    </row>
    <row r="6" spans="1:9" s="109" customFormat="1" ht="15" x14ac:dyDescent="0.25">
      <c r="A6" s="323" t="s">
        <v>1465</v>
      </c>
      <c r="B6" s="288" t="s">
        <v>1466</v>
      </c>
      <c r="C6" s="399">
        <v>3</v>
      </c>
      <c r="D6" s="289">
        <f>VLOOKUP(A6,'2021 Pricing'!A:B,2,FALSE)</f>
        <v>450</v>
      </c>
      <c r="E6" s="345">
        <f t="shared" ref="E6:E10" si="0">C6*D6</f>
        <v>1350</v>
      </c>
      <c r="F6" s="253" t="s">
        <v>1273</v>
      </c>
      <c r="G6" s="359" t="s">
        <v>751</v>
      </c>
      <c r="H6" s="359" t="s">
        <v>752</v>
      </c>
      <c r="I6" s="546"/>
    </row>
    <row r="7" spans="1:9" s="109" customFormat="1" ht="15" x14ac:dyDescent="0.25">
      <c r="A7" s="323" t="s">
        <v>1467</v>
      </c>
      <c r="B7" s="288" t="s">
        <v>1468</v>
      </c>
      <c r="C7" s="399">
        <v>3</v>
      </c>
      <c r="D7" s="289">
        <f>VLOOKUP(A7,'2021 Pricing'!A:B,2,FALSE)</f>
        <v>270</v>
      </c>
      <c r="E7" s="345">
        <f t="shared" si="0"/>
        <v>810</v>
      </c>
      <c r="F7" s="253" t="s">
        <v>740</v>
      </c>
      <c r="G7" s="359" t="s">
        <v>1380</v>
      </c>
      <c r="H7" s="359" t="s">
        <v>1381</v>
      </c>
      <c r="I7" s="547"/>
    </row>
    <row r="8" spans="1:9" s="109" customFormat="1" ht="15" x14ac:dyDescent="0.25">
      <c r="A8" s="323" t="s">
        <v>1469</v>
      </c>
      <c r="B8" s="288" t="s">
        <v>1470</v>
      </c>
      <c r="C8" s="399">
        <v>1</v>
      </c>
      <c r="D8" s="289">
        <f>VLOOKUP(A8,'2021 Pricing'!A:B,2,FALSE)</f>
        <v>430</v>
      </c>
      <c r="E8" s="345">
        <f t="shared" si="0"/>
        <v>430</v>
      </c>
      <c r="F8" s="253" t="s">
        <v>1396</v>
      </c>
      <c r="G8" s="359" t="s">
        <v>1415</v>
      </c>
      <c r="H8" s="359" t="s">
        <v>1415</v>
      </c>
      <c r="I8" s="547"/>
    </row>
    <row r="9" spans="1:9" s="109" customFormat="1" ht="15" x14ac:dyDescent="0.25">
      <c r="A9" s="323" t="s">
        <v>1471</v>
      </c>
      <c r="B9" s="288" t="s">
        <v>1472</v>
      </c>
      <c r="C9" s="399">
        <v>3</v>
      </c>
      <c r="D9" s="289">
        <f>VLOOKUP(A9,'2021 Pricing'!A:B,2,FALSE)</f>
        <v>387</v>
      </c>
      <c r="E9" s="345">
        <f t="shared" si="0"/>
        <v>1161</v>
      </c>
      <c r="F9" s="253" t="s">
        <v>946</v>
      </c>
      <c r="G9" s="359" t="s">
        <v>748</v>
      </c>
      <c r="H9" s="359" t="s">
        <v>751</v>
      </c>
      <c r="I9" s="547"/>
    </row>
    <row r="10" spans="1:9" s="109" customFormat="1" ht="15" x14ac:dyDescent="0.25">
      <c r="A10" s="323" t="s">
        <v>1473</v>
      </c>
      <c r="B10" s="288" t="s">
        <v>1474</v>
      </c>
      <c r="C10" s="399">
        <v>3</v>
      </c>
      <c r="D10" s="289">
        <f>VLOOKUP(A10,'2021 Pricing'!A:B,2,FALSE)</f>
        <v>232</v>
      </c>
      <c r="E10" s="345">
        <f t="shared" si="0"/>
        <v>696</v>
      </c>
      <c r="F10" s="253" t="s">
        <v>1460</v>
      </c>
      <c r="G10" s="359" t="s">
        <v>751</v>
      </c>
      <c r="H10" s="359" t="s">
        <v>751</v>
      </c>
      <c r="I10" s="547"/>
    </row>
    <row r="11" spans="1:9" s="109" customFormat="1" x14ac:dyDescent="0.2">
      <c r="A11" s="60"/>
      <c r="B11" s="155"/>
      <c r="C11" s="400"/>
      <c r="D11" s="166"/>
      <c r="E11" s="169"/>
      <c r="F11" s="253" t="s">
        <v>744</v>
      </c>
      <c r="G11" s="359" t="s">
        <v>748</v>
      </c>
      <c r="H11" s="359" t="s">
        <v>751</v>
      </c>
      <c r="I11" s="547"/>
    </row>
    <row r="12" spans="1:9" s="109" customFormat="1" ht="24" x14ac:dyDescent="0.2">
      <c r="A12" s="193"/>
      <c r="B12" s="236"/>
      <c r="C12" s="401"/>
      <c r="D12" s="219"/>
      <c r="E12" s="301"/>
      <c r="F12" s="173" t="s">
        <v>746</v>
      </c>
      <c r="G12" s="359" t="s">
        <v>1365</v>
      </c>
      <c r="H12" s="251" t="s">
        <v>1461</v>
      </c>
      <c r="I12" s="547"/>
    </row>
    <row r="13" spans="1:9" s="109" customFormat="1" x14ac:dyDescent="0.2">
      <c r="A13" s="193"/>
      <c r="B13" s="236"/>
      <c r="C13" s="401"/>
      <c r="D13" s="219"/>
      <c r="E13" s="301"/>
      <c r="F13" s="253" t="s">
        <v>747</v>
      </c>
      <c r="G13" s="550" t="s">
        <v>1446</v>
      </c>
      <c r="H13" s="550"/>
      <c r="I13" s="547"/>
    </row>
    <row r="14" spans="1:9" s="109" customFormat="1" ht="13.5" thickBot="1" x14ac:dyDescent="0.25">
      <c r="A14" s="60"/>
      <c r="B14" s="155"/>
      <c r="C14" s="400"/>
      <c r="D14" s="168"/>
      <c r="E14" s="302"/>
      <c r="F14" s="561" t="s">
        <v>1445</v>
      </c>
      <c r="G14" s="561"/>
      <c r="H14" s="561"/>
      <c r="I14" s="547"/>
    </row>
    <row r="15" spans="1:9" s="8" customFormat="1" ht="16.5" thickBot="1" x14ac:dyDescent="0.25">
      <c r="A15" s="622" t="s">
        <v>1258</v>
      </c>
      <c r="B15" s="623"/>
      <c r="C15" s="623"/>
      <c r="D15" s="623"/>
      <c r="E15" s="623"/>
      <c r="F15" s="623"/>
      <c r="G15" s="623"/>
      <c r="H15" s="623"/>
      <c r="I15" s="624"/>
    </row>
    <row r="16" spans="1:9" s="8" customFormat="1" x14ac:dyDescent="0.2">
      <c r="A16" s="11" t="s">
        <v>561</v>
      </c>
      <c r="B16" s="220" t="s">
        <v>96</v>
      </c>
      <c r="C16" s="402">
        <v>1</v>
      </c>
      <c r="D16" s="221">
        <f>VLOOKUP(A16,'2021 Pricing'!A:B,2,FALSE)</f>
        <v>530</v>
      </c>
      <c r="E16" s="222">
        <f>C16*D16</f>
        <v>530</v>
      </c>
      <c r="F16" s="316"/>
      <c r="G16" s="317" t="s">
        <v>736</v>
      </c>
      <c r="H16" s="292" t="s">
        <v>1036</v>
      </c>
      <c r="I16" s="318"/>
    </row>
    <row r="17" spans="1:9" s="8" customFormat="1" x14ac:dyDescent="0.2">
      <c r="A17" s="11" t="s">
        <v>562</v>
      </c>
      <c r="B17" s="220" t="s">
        <v>97</v>
      </c>
      <c r="C17" s="402">
        <v>3</v>
      </c>
      <c r="D17" s="221">
        <f>VLOOKUP(A17,'2021 Pricing'!A:B,2,FALSE)</f>
        <v>450.5</v>
      </c>
      <c r="E17" s="222">
        <f t="shared" ref="E17:E18" si="1">C17*D17</f>
        <v>1351.5</v>
      </c>
      <c r="F17" s="309" t="s">
        <v>741</v>
      </c>
      <c r="G17" s="291" t="s">
        <v>753</v>
      </c>
      <c r="H17" s="291" t="s">
        <v>753</v>
      </c>
      <c r="I17" s="582"/>
    </row>
    <row r="18" spans="1:9" s="8" customFormat="1" x14ac:dyDescent="0.2">
      <c r="A18" s="11" t="s">
        <v>563</v>
      </c>
      <c r="B18" s="220" t="s">
        <v>98</v>
      </c>
      <c r="C18" s="402">
        <v>5</v>
      </c>
      <c r="D18" s="221">
        <f>VLOOKUP(A18,'2021 Pricing'!A:B,2,FALSE)</f>
        <v>386.9</v>
      </c>
      <c r="E18" s="222">
        <f t="shared" si="1"/>
        <v>1934.5</v>
      </c>
      <c r="F18" s="309" t="s">
        <v>743</v>
      </c>
      <c r="G18" s="291" t="s">
        <v>751</v>
      </c>
      <c r="H18" s="291" t="s">
        <v>751</v>
      </c>
      <c r="I18" s="582"/>
    </row>
    <row r="19" spans="1:9" s="8" customFormat="1" x14ac:dyDescent="0.2">
      <c r="A19" s="11" t="s">
        <v>1259</v>
      </c>
      <c r="B19" s="116" t="s">
        <v>1262</v>
      </c>
      <c r="C19" s="401">
        <v>1</v>
      </c>
      <c r="D19" s="522" t="s">
        <v>1198</v>
      </c>
      <c r="E19" s="523" t="s">
        <v>1198</v>
      </c>
      <c r="F19" s="309" t="s">
        <v>744</v>
      </c>
      <c r="G19" s="291" t="s">
        <v>751</v>
      </c>
      <c r="H19" s="291" t="s">
        <v>748</v>
      </c>
      <c r="I19" s="582"/>
    </row>
    <row r="20" spans="1:9" s="8" customFormat="1" ht="13.5" customHeight="1" x14ac:dyDescent="0.2">
      <c r="A20" s="11" t="s">
        <v>1260</v>
      </c>
      <c r="B20" s="116" t="s">
        <v>1263</v>
      </c>
      <c r="C20" s="401">
        <v>3</v>
      </c>
      <c r="D20" s="522" t="s">
        <v>1198</v>
      </c>
      <c r="E20" s="523" t="s">
        <v>1198</v>
      </c>
      <c r="F20" s="580" t="s">
        <v>746</v>
      </c>
      <c r="G20" s="550" t="s">
        <v>1462</v>
      </c>
      <c r="H20" s="550" t="s">
        <v>1087</v>
      </c>
      <c r="I20" s="582"/>
    </row>
    <row r="21" spans="1:9" s="8" customFormat="1" ht="13.5" thickBot="1" x14ac:dyDescent="0.25">
      <c r="A21" s="11" t="s">
        <v>1261</v>
      </c>
      <c r="B21" s="116" t="s">
        <v>1264</v>
      </c>
      <c r="C21" s="401">
        <v>5</v>
      </c>
      <c r="D21" s="522" t="s">
        <v>1198</v>
      </c>
      <c r="E21" s="523" t="s">
        <v>1198</v>
      </c>
      <c r="F21" s="581"/>
      <c r="G21" s="579"/>
      <c r="H21" s="579"/>
      <c r="I21" s="583"/>
    </row>
    <row r="22" spans="1:9" s="109" customFormat="1" ht="16.5" thickBot="1" x14ac:dyDescent="0.3">
      <c r="A22" s="617" t="s">
        <v>1442</v>
      </c>
      <c r="B22" s="618"/>
      <c r="C22" s="618"/>
      <c r="D22" s="618"/>
      <c r="E22" s="618"/>
      <c r="F22" s="618"/>
      <c r="G22" s="618"/>
      <c r="H22" s="618"/>
      <c r="I22" s="619"/>
    </row>
    <row r="23" spans="1:9" s="109" customFormat="1" x14ac:dyDescent="0.2">
      <c r="A23" s="325" t="s">
        <v>1447</v>
      </c>
      <c r="B23" s="307" t="s">
        <v>1448</v>
      </c>
      <c r="C23" s="403">
        <v>1</v>
      </c>
      <c r="D23" s="289">
        <f>VLOOKUP(A23,'2021 Pricing'!A:B,2,FALSE)</f>
        <v>350</v>
      </c>
      <c r="E23" s="308">
        <f>C23*D23</f>
        <v>350</v>
      </c>
      <c r="F23" s="314"/>
      <c r="G23" s="315" t="s">
        <v>1443</v>
      </c>
      <c r="H23" s="315" t="s">
        <v>1286</v>
      </c>
      <c r="I23" s="326"/>
    </row>
    <row r="24" spans="1:9" s="109" customFormat="1" x14ac:dyDescent="0.2">
      <c r="A24" s="325" t="s">
        <v>1449</v>
      </c>
      <c r="B24" s="307" t="s">
        <v>1450</v>
      </c>
      <c r="C24" s="403">
        <v>3</v>
      </c>
      <c r="D24" s="289">
        <f>VLOOKUP(A24,'2021 Pricing'!A:B,2,FALSE)</f>
        <v>315</v>
      </c>
      <c r="E24" s="308">
        <f t="shared" ref="E24:E28" si="2">C24*D24</f>
        <v>945</v>
      </c>
      <c r="F24" s="253" t="s">
        <v>1273</v>
      </c>
      <c r="G24" s="359" t="s">
        <v>751</v>
      </c>
      <c r="H24" s="359" t="s">
        <v>752</v>
      </c>
      <c r="I24" s="562"/>
    </row>
    <row r="25" spans="1:9" s="109" customFormat="1" x14ac:dyDescent="0.2">
      <c r="A25" s="325" t="s">
        <v>1451</v>
      </c>
      <c r="B25" s="307" t="s">
        <v>1452</v>
      </c>
      <c r="C25" s="403">
        <v>3</v>
      </c>
      <c r="D25" s="289">
        <f>VLOOKUP(A25,'2021 Pricing'!A:B,2,FALSE)</f>
        <v>189</v>
      </c>
      <c r="E25" s="308">
        <f t="shared" si="2"/>
        <v>567</v>
      </c>
      <c r="F25" s="253" t="s">
        <v>740</v>
      </c>
      <c r="G25" s="359" t="s">
        <v>1380</v>
      </c>
      <c r="H25" s="359" t="s">
        <v>1381</v>
      </c>
      <c r="I25" s="562"/>
    </row>
    <row r="26" spans="1:9" s="109" customFormat="1" x14ac:dyDescent="0.2">
      <c r="A26" s="325" t="s">
        <v>1453</v>
      </c>
      <c r="B26" s="307" t="s">
        <v>1454</v>
      </c>
      <c r="C26" s="403">
        <v>1</v>
      </c>
      <c r="D26" s="289">
        <f>VLOOKUP(A26,'2021 Pricing'!A:B,2,FALSE)</f>
        <v>415</v>
      </c>
      <c r="E26" s="308">
        <f t="shared" si="2"/>
        <v>415</v>
      </c>
      <c r="F26" s="253" t="s">
        <v>1396</v>
      </c>
      <c r="G26" s="359" t="s">
        <v>1415</v>
      </c>
      <c r="H26" s="359" t="s">
        <v>1415</v>
      </c>
      <c r="I26" s="562"/>
    </row>
    <row r="27" spans="1:9" s="109" customFormat="1" x14ac:dyDescent="0.2">
      <c r="A27" s="325" t="s">
        <v>1455</v>
      </c>
      <c r="B27" s="307" t="s">
        <v>1456</v>
      </c>
      <c r="C27" s="403">
        <v>3</v>
      </c>
      <c r="D27" s="289">
        <f>VLOOKUP(A27,'2021 Pricing'!A:B,2,FALSE)</f>
        <v>374</v>
      </c>
      <c r="E27" s="308">
        <f t="shared" si="2"/>
        <v>1122</v>
      </c>
      <c r="F27" s="253" t="s">
        <v>946</v>
      </c>
      <c r="G27" s="359" t="s">
        <v>748</v>
      </c>
      <c r="H27" s="359" t="s">
        <v>751</v>
      </c>
      <c r="I27" s="562"/>
    </row>
    <row r="28" spans="1:9" s="109" customFormat="1" x14ac:dyDescent="0.2">
      <c r="A28" s="325" t="s">
        <v>1457</v>
      </c>
      <c r="B28" s="307" t="s">
        <v>1458</v>
      </c>
      <c r="C28" s="403">
        <v>3</v>
      </c>
      <c r="D28" s="289">
        <f>VLOOKUP(A28,'2021 Pricing'!A:B,2,FALSE)</f>
        <v>224</v>
      </c>
      <c r="E28" s="308">
        <f t="shared" si="2"/>
        <v>672</v>
      </c>
      <c r="F28" s="253" t="s">
        <v>1416</v>
      </c>
      <c r="G28" s="359" t="s">
        <v>748</v>
      </c>
      <c r="H28" s="359" t="s">
        <v>751</v>
      </c>
      <c r="I28" s="562"/>
    </row>
    <row r="29" spans="1:9" s="109" customFormat="1" x14ac:dyDescent="0.2">
      <c r="A29" s="60"/>
      <c r="B29" s="155"/>
      <c r="C29" s="400"/>
      <c r="D29" s="166"/>
      <c r="E29" s="169"/>
      <c r="F29" s="253" t="s">
        <v>1417</v>
      </c>
      <c r="G29" s="359" t="s">
        <v>751</v>
      </c>
      <c r="H29" s="359" t="s">
        <v>751</v>
      </c>
      <c r="I29" s="562"/>
    </row>
    <row r="30" spans="1:9" s="109" customFormat="1" x14ac:dyDescent="0.2">
      <c r="A30" s="60"/>
      <c r="B30" s="155"/>
      <c r="C30" s="400"/>
      <c r="D30" s="166"/>
      <c r="E30" s="169"/>
      <c r="F30" s="253" t="s">
        <v>744</v>
      </c>
      <c r="G30" s="359" t="s">
        <v>748</v>
      </c>
      <c r="H30" s="359" t="s">
        <v>751</v>
      </c>
      <c r="I30" s="562"/>
    </row>
    <row r="31" spans="1:9" s="109" customFormat="1" x14ac:dyDescent="0.2">
      <c r="A31" s="60"/>
      <c r="B31" s="155"/>
      <c r="C31" s="400"/>
      <c r="D31" s="166"/>
      <c r="E31" s="169"/>
      <c r="F31" s="253" t="s">
        <v>745</v>
      </c>
      <c r="G31" s="359" t="s">
        <v>751</v>
      </c>
      <c r="H31" s="359" t="s">
        <v>751</v>
      </c>
      <c r="I31" s="562"/>
    </row>
    <row r="32" spans="1:9" s="109" customFormat="1" x14ac:dyDescent="0.2">
      <c r="A32" s="60"/>
      <c r="B32" s="155"/>
      <c r="C32" s="400"/>
      <c r="D32" s="166"/>
      <c r="E32" s="169"/>
      <c r="F32" s="253" t="s">
        <v>1291</v>
      </c>
      <c r="G32" s="359" t="s">
        <v>1292</v>
      </c>
      <c r="H32" s="359" t="s">
        <v>1293</v>
      </c>
      <c r="I32" s="562"/>
    </row>
    <row r="33" spans="1:9" s="109" customFormat="1" ht="36" x14ac:dyDescent="0.2">
      <c r="A33" s="193"/>
      <c r="B33" s="236"/>
      <c r="C33" s="401"/>
      <c r="D33" s="219"/>
      <c r="E33" s="301"/>
      <c r="F33" s="173" t="s">
        <v>746</v>
      </c>
      <c r="G33" s="359" t="s">
        <v>1365</v>
      </c>
      <c r="H33" s="251" t="s">
        <v>1444</v>
      </c>
      <c r="I33" s="562"/>
    </row>
    <row r="34" spans="1:9" s="109" customFormat="1" x14ac:dyDescent="0.2">
      <c r="A34" s="193"/>
      <c r="B34" s="236"/>
      <c r="C34" s="401"/>
      <c r="D34" s="219"/>
      <c r="E34" s="301"/>
      <c r="F34" s="253" t="s">
        <v>747</v>
      </c>
      <c r="G34" s="550" t="s">
        <v>1446</v>
      </c>
      <c r="H34" s="550"/>
      <c r="I34" s="562"/>
    </row>
    <row r="35" spans="1:9" s="109" customFormat="1" ht="13.5" thickBot="1" x14ac:dyDescent="0.25">
      <c r="A35" s="60"/>
      <c r="B35" s="155"/>
      <c r="C35" s="400"/>
      <c r="D35" s="168"/>
      <c r="E35" s="302"/>
      <c r="F35" s="561" t="s">
        <v>1445</v>
      </c>
      <c r="G35" s="561"/>
      <c r="H35" s="561"/>
      <c r="I35" s="563"/>
    </row>
    <row r="36" spans="1:9" s="109" customFormat="1" ht="16.5" thickBot="1" x14ac:dyDescent="0.25">
      <c r="A36" s="628" t="s">
        <v>917</v>
      </c>
      <c r="B36" s="629"/>
      <c r="C36" s="629"/>
      <c r="D36" s="629"/>
      <c r="E36" s="629"/>
      <c r="F36" s="629"/>
      <c r="G36" s="629"/>
      <c r="H36" s="629"/>
      <c r="I36" s="630"/>
    </row>
    <row r="37" spans="1:9" x14ac:dyDescent="0.2">
      <c r="A37" s="56" t="s">
        <v>572</v>
      </c>
      <c r="B37" s="319" t="s">
        <v>812</v>
      </c>
      <c r="C37" s="374">
        <v>1</v>
      </c>
      <c r="D37" s="214">
        <f>VLOOKUP(A37,'2021 Pricing'!A:B,2,FALSE)</f>
        <v>352</v>
      </c>
      <c r="E37" s="214">
        <f>C37*D37</f>
        <v>352</v>
      </c>
      <c r="F37" s="320"/>
      <c r="G37" s="292" t="s">
        <v>736</v>
      </c>
      <c r="H37" s="292" t="s">
        <v>1222</v>
      </c>
      <c r="I37" s="318" t="s">
        <v>1036</v>
      </c>
    </row>
    <row r="38" spans="1:9" x14ac:dyDescent="0.2">
      <c r="A38" s="56" t="s">
        <v>573</v>
      </c>
      <c r="B38" s="319" t="s">
        <v>813</v>
      </c>
      <c r="C38" s="374">
        <v>2</v>
      </c>
      <c r="D38" s="214">
        <f>VLOOKUP(A38,'2021 Pricing'!A:B,2,FALSE)</f>
        <v>317</v>
      </c>
      <c r="E38" s="214">
        <f t="shared" ref="E38:E47" si="3">C38*D38</f>
        <v>634</v>
      </c>
      <c r="F38" s="253" t="s">
        <v>967</v>
      </c>
      <c r="G38" s="356" t="s">
        <v>748</v>
      </c>
      <c r="H38" s="356" t="s">
        <v>748</v>
      </c>
      <c r="I38" s="357" t="s">
        <v>748</v>
      </c>
    </row>
    <row r="39" spans="1:9" x14ac:dyDescent="0.2">
      <c r="A39" s="56" t="s">
        <v>974</v>
      </c>
      <c r="B39" s="319" t="s">
        <v>975</v>
      </c>
      <c r="C39" s="374">
        <v>3</v>
      </c>
      <c r="D39" s="214">
        <f>VLOOKUP(A39,'2021 Pricing'!A:B,2,FALSE)</f>
        <v>280</v>
      </c>
      <c r="E39" s="214">
        <f t="shared" si="3"/>
        <v>840</v>
      </c>
      <c r="F39" s="253" t="s">
        <v>739</v>
      </c>
      <c r="G39" s="356" t="s">
        <v>751</v>
      </c>
      <c r="H39" s="356" t="s">
        <v>751</v>
      </c>
      <c r="I39" s="357" t="s">
        <v>751</v>
      </c>
    </row>
    <row r="40" spans="1:9" x14ac:dyDescent="0.2">
      <c r="A40" s="56" t="s">
        <v>574</v>
      </c>
      <c r="B40" s="319" t="s">
        <v>814</v>
      </c>
      <c r="C40" s="374">
        <v>5</v>
      </c>
      <c r="D40" s="214">
        <f>VLOOKUP(A40,'2021 Pricing'!A:B,2,FALSE)</f>
        <v>242</v>
      </c>
      <c r="E40" s="214">
        <f t="shared" si="3"/>
        <v>1210</v>
      </c>
      <c r="F40" s="253" t="s">
        <v>740</v>
      </c>
      <c r="G40" s="356" t="s">
        <v>751</v>
      </c>
      <c r="H40" s="356" t="s">
        <v>751</v>
      </c>
      <c r="I40" s="357" t="s">
        <v>751</v>
      </c>
    </row>
    <row r="41" spans="1:9" x14ac:dyDescent="0.2">
      <c r="A41" s="56" t="s">
        <v>575</v>
      </c>
      <c r="B41" s="319" t="s">
        <v>815</v>
      </c>
      <c r="C41" s="374">
        <v>1</v>
      </c>
      <c r="D41" s="214">
        <f>VLOOKUP(A41,'2021 Pricing'!A:B,2,FALSE)</f>
        <v>418</v>
      </c>
      <c r="E41" s="214">
        <f t="shared" si="3"/>
        <v>418</v>
      </c>
      <c r="F41" s="250" t="s">
        <v>741</v>
      </c>
      <c r="G41" s="352" t="s">
        <v>753</v>
      </c>
      <c r="H41" s="356" t="s">
        <v>753</v>
      </c>
      <c r="I41" s="357" t="s">
        <v>753</v>
      </c>
    </row>
    <row r="42" spans="1:9" x14ac:dyDescent="0.2">
      <c r="A42" s="56" t="s">
        <v>576</v>
      </c>
      <c r="B42" s="319" t="s">
        <v>816</v>
      </c>
      <c r="C42" s="374">
        <v>2</v>
      </c>
      <c r="D42" s="214">
        <f>VLOOKUP(A42,'2021 Pricing'!A:B,2,FALSE)</f>
        <v>451</v>
      </c>
      <c r="E42" s="214">
        <f t="shared" si="3"/>
        <v>902</v>
      </c>
      <c r="F42" s="253" t="s">
        <v>946</v>
      </c>
      <c r="G42" s="352" t="s">
        <v>751</v>
      </c>
      <c r="H42" s="352" t="s">
        <v>751</v>
      </c>
      <c r="I42" s="353" t="s">
        <v>748</v>
      </c>
    </row>
    <row r="43" spans="1:9" x14ac:dyDescent="0.2">
      <c r="A43" s="56" t="s">
        <v>976</v>
      </c>
      <c r="B43" s="319" t="s">
        <v>977</v>
      </c>
      <c r="C43" s="374">
        <v>3</v>
      </c>
      <c r="D43" s="214">
        <f>VLOOKUP(A43,'2021 Pricing'!A:B,2,FALSE)</f>
        <v>335</v>
      </c>
      <c r="E43" s="214">
        <f t="shared" si="3"/>
        <v>1005</v>
      </c>
      <c r="F43" s="253" t="s">
        <v>742</v>
      </c>
      <c r="G43" s="352" t="s">
        <v>751</v>
      </c>
      <c r="H43" s="356" t="s">
        <v>751</v>
      </c>
      <c r="I43" s="357" t="s">
        <v>748</v>
      </c>
    </row>
    <row r="44" spans="1:9" x14ac:dyDescent="0.2">
      <c r="A44" s="56" t="s">
        <v>577</v>
      </c>
      <c r="B44" s="319" t="s">
        <v>817</v>
      </c>
      <c r="C44" s="374">
        <v>5</v>
      </c>
      <c r="D44" s="214">
        <f>VLOOKUP(A44,'2021 Pricing'!A:B,2,FALSE)</f>
        <v>286</v>
      </c>
      <c r="E44" s="214">
        <f t="shared" si="3"/>
        <v>1430</v>
      </c>
      <c r="F44" s="253" t="s">
        <v>744</v>
      </c>
      <c r="G44" s="352" t="s">
        <v>751</v>
      </c>
      <c r="H44" s="356" t="s">
        <v>751</v>
      </c>
      <c r="I44" s="357" t="s">
        <v>748</v>
      </c>
    </row>
    <row r="45" spans="1:9" x14ac:dyDescent="0.2">
      <c r="A45" s="202" t="s">
        <v>657</v>
      </c>
      <c r="B45" s="203" t="s">
        <v>1244</v>
      </c>
      <c r="C45" s="404">
        <v>1</v>
      </c>
      <c r="D45" s="214">
        <f>VLOOKUP(A45,'2021 Pricing'!A:B,2,FALSE)</f>
        <v>273</v>
      </c>
      <c r="E45" s="214">
        <f t="shared" si="3"/>
        <v>273</v>
      </c>
      <c r="F45" s="253" t="s">
        <v>745</v>
      </c>
      <c r="G45" s="352" t="s">
        <v>751</v>
      </c>
      <c r="H45" s="356" t="s">
        <v>751</v>
      </c>
      <c r="I45" s="357" t="s">
        <v>751</v>
      </c>
    </row>
    <row r="46" spans="1:9" s="530" customFormat="1" ht="24" x14ac:dyDescent="0.2">
      <c r="A46" s="9" t="s">
        <v>658</v>
      </c>
      <c r="B46" s="163" t="s">
        <v>1245</v>
      </c>
      <c r="C46" s="527">
        <v>2</v>
      </c>
      <c r="D46" s="214">
        <f>VLOOKUP(A46,'2021 Pricing'!A:B,2,FALSE)</f>
        <v>252</v>
      </c>
      <c r="E46" s="214">
        <f t="shared" si="3"/>
        <v>504</v>
      </c>
      <c r="F46" s="251" t="s">
        <v>927</v>
      </c>
      <c r="G46" s="524" t="s">
        <v>1035</v>
      </c>
      <c r="H46" s="524" t="s">
        <v>928</v>
      </c>
      <c r="I46" s="525" t="s">
        <v>1035</v>
      </c>
    </row>
    <row r="47" spans="1:9" x14ac:dyDescent="0.2">
      <c r="A47" s="202" t="s">
        <v>659</v>
      </c>
      <c r="B47" s="203" t="s">
        <v>1246</v>
      </c>
      <c r="C47" s="404">
        <v>5</v>
      </c>
      <c r="D47" s="214">
        <f>VLOOKUP(A47,'2021 Pricing'!A:B,2,FALSE)</f>
        <v>178.5</v>
      </c>
      <c r="E47" s="214">
        <f t="shared" si="3"/>
        <v>892.5</v>
      </c>
      <c r="F47" s="587" t="s">
        <v>746</v>
      </c>
      <c r="G47" s="590" t="s">
        <v>957</v>
      </c>
      <c r="H47" s="591"/>
      <c r="I47" s="592"/>
    </row>
    <row r="48" spans="1:9" ht="12.75" customHeight="1" x14ac:dyDescent="0.2">
      <c r="A48" s="328"/>
      <c r="B48" s="329"/>
      <c r="C48" s="405"/>
      <c r="D48" s="214"/>
      <c r="E48" s="214"/>
      <c r="F48" s="588"/>
      <c r="G48" s="593"/>
      <c r="H48" s="591"/>
      <c r="I48" s="592"/>
    </row>
    <row r="49" spans="1:9" ht="12.75" customHeight="1" x14ac:dyDescent="0.2">
      <c r="A49" s="328"/>
      <c r="B49" s="329"/>
      <c r="C49" s="405"/>
      <c r="D49" s="214"/>
      <c r="E49" s="214"/>
      <c r="F49" s="589"/>
      <c r="G49" s="594"/>
      <c r="H49" s="595"/>
      <c r="I49" s="596"/>
    </row>
    <row r="50" spans="1:9" ht="12.75" customHeight="1" x14ac:dyDescent="0.2">
      <c r="A50" s="328"/>
      <c r="B50" s="329"/>
      <c r="C50" s="405"/>
      <c r="D50" s="214"/>
      <c r="E50" s="214"/>
      <c r="F50" s="310" t="s">
        <v>769</v>
      </c>
      <c r="G50" s="584" t="s">
        <v>1253</v>
      </c>
      <c r="H50" s="585"/>
      <c r="I50" s="586"/>
    </row>
    <row r="51" spans="1:9" x14ac:dyDescent="0.2">
      <c r="A51" s="19"/>
      <c r="B51" s="313"/>
      <c r="C51" s="406"/>
      <c r="D51" s="214"/>
      <c r="E51" s="214"/>
      <c r="F51" s="597" t="s">
        <v>1017</v>
      </c>
      <c r="G51" s="597"/>
      <c r="H51" s="598"/>
      <c r="I51" s="599"/>
    </row>
    <row r="52" spans="1:9" ht="15" customHeight="1" thickBot="1" x14ac:dyDescent="0.25">
      <c r="A52" s="19"/>
      <c r="B52" s="313"/>
      <c r="C52" s="406"/>
      <c r="D52" s="214"/>
      <c r="E52" s="214"/>
      <c r="F52" s="600"/>
      <c r="G52" s="600"/>
      <c r="H52" s="553"/>
      <c r="I52" s="601"/>
    </row>
    <row r="53" spans="1:9" ht="15" customHeight="1" thickBot="1" x14ac:dyDescent="0.25">
      <c r="A53" s="628" t="s">
        <v>918</v>
      </c>
      <c r="B53" s="629"/>
      <c r="C53" s="629"/>
      <c r="D53" s="629"/>
      <c r="E53" s="629"/>
      <c r="F53" s="629"/>
      <c r="G53" s="629"/>
      <c r="H53" s="629"/>
      <c r="I53" s="630"/>
    </row>
    <row r="54" spans="1:9" ht="13.5" customHeight="1" x14ac:dyDescent="0.2">
      <c r="A54" s="56" t="s">
        <v>582</v>
      </c>
      <c r="B54" s="319" t="s">
        <v>818</v>
      </c>
      <c r="C54" s="374">
        <v>1</v>
      </c>
      <c r="D54" s="214" t="s">
        <v>1198</v>
      </c>
      <c r="E54" s="214" t="s">
        <v>1198</v>
      </c>
      <c r="F54" s="311"/>
      <c r="G54" s="292" t="s">
        <v>736</v>
      </c>
      <c r="H54" s="293" t="s">
        <v>1036</v>
      </c>
      <c r="I54" s="294"/>
    </row>
    <row r="55" spans="1:9" x14ac:dyDescent="0.2">
      <c r="A55" s="56" t="s">
        <v>583</v>
      </c>
      <c r="B55" s="319" t="s">
        <v>819</v>
      </c>
      <c r="C55" s="374">
        <v>2</v>
      </c>
      <c r="D55" s="214" t="s">
        <v>1198</v>
      </c>
      <c r="E55" s="214" t="s">
        <v>1198</v>
      </c>
      <c r="F55" s="253" t="s">
        <v>738</v>
      </c>
      <c r="G55" s="356" t="s">
        <v>748</v>
      </c>
      <c r="H55" s="356" t="s">
        <v>748</v>
      </c>
      <c r="I55" s="574" t="s">
        <v>2255</v>
      </c>
    </row>
    <row r="56" spans="1:9" x14ac:dyDescent="0.2">
      <c r="A56" s="56"/>
      <c r="B56" s="319"/>
      <c r="C56" s="374"/>
      <c r="D56" s="327"/>
      <c r="E56" s="214"/>
      <c r="F56" s="253" t="s">
        <v>739</v>
      </c>
      <c r="G56" s="356" t="s">
        <v>751</v>
      </c>
      <c r="H56" s="356" t="s">
        <v>751</v>
      </c>
      <c r="I56" s="575"/>
    </row>
    <row r="57" spans="1:9" x14ac:dyDescent="0.2">
      <c r="A57" s="19"/>
      <c r="B57" s="313"/>
      <c r="C57" s="406"/>
      <c r="D57" s="330"/>
      <c r="E57" s="214"/>
      <c r="F57" s="253" t="s">
        <v>740</v>
      </c>
      <c r="G57" s="356" t="s">
        <v>751</v>
      </c>
      <c r="H57" s="356" t="s">
        <v>751</v>
      </c>
      <c r="I57" s="575"/>
    </row>
    <row r="58" spans="1:9" x14ac:dyDescent="0.2">
      <c r="A58" s="56"/>
      <c r="B58" s="319"/>
      <c r="C58" s="374"/>
      <c r="D58" s="327"/>
      <c r="E58" s="214"/>
      <c r="F58" s="253" t="s">
        <v>741</v>
      </c>
      <c r="G58" s="352" t="s">
        <v>753</v>
      </c>
      <c r="H58" s="352" t="s">
        <v>753</v>
      </c>
      <c r="I58" s="575"/>
    </row>
    <row r="59" spans="1:9" ht="15" customHeight="1" x14ac:dyDescent="0.2">
      <c r="A59" s="56"/>
      <c r="B59" s="319"/>
      <c r="C59" s="374"/>
      <c r="D59" s="327"/>
      <c r="E59" s="214"/>
      <c r="F59" s="253" t="s">
        <v>946</v>
      </c>
      <c r="G59" s="352" t="s">
        <v>751</v>
      </c>
      <c r="H59" s="352" t="s">
        <v>748</v>
      </c>
      <c r="I59" s="575"/>
    </row>
    <row r="60" spans="1:9" ht="12.75" customHeight="1" x14ac:dyDescent="0.2">
      <c r="A60" s="56"/>
      <c r="B60" s="319"/>
      <c r="C60" s="374"/>
      <c r="D60" s="327"/>
      <c r="E60" s="214"/>
      <c r="F60" s="253" t="s">
        <v>742</v>
      </c>
      <c r="G60" s="352" t="s">
        <v>751</v>
      </c>
      <c r="H60" s="352" t="s">
        <v>748</v>
      </c>
      <c r="I60" s="575"/>
    </row>
    <row r="61" spans="1:9" x14ac:dyDescent="0.2">
      <c r="A61" s="56"/>
      <c r="B61" s="319"/>
      <c r="C61" s="374"/>
      <c r="D61" s="327"/>
      <c r="E61" s="214"/>
      <c r="F61" s="253" t="s">
        <v>744</v>
      </c>
      <c r="G61" s="352" t="s">
        <v>751</v>
      </c>
      <c r="H61" s="352" t="s">
        <v>748</v>
      </c>
      <c r="I61" s="575"/>
    </row>
    <row r="62" spans="1:9" x14ac:dyDescent="0.2">
      <c r="A62" s="56"/>
      <c r="B62" s="319"/>
      <c r="C62" s="374"/>
      <c r="D62" s="327"/>
      <c r="E62" s="214"/>
      <c r="F62" s="253" t="s">
        <v>745</v>
      </c>
      <c r="G62" s="352" t="s">
        <v>751</v>
      </c>
      <c r="H62" s="352" t="s">
        <v>751</v>
      </c>
      <c r="I62" s="575"/>
    </row>
    <row r="63" spans="1:9" ht="24" x14ac:dyDescent="0.2">
      <c r="A63" s="56"/>
      <c r="B63" s="319"/>
      <c r="C63" s="374"/>
      <c r="D63" s="327"/>
      <c r="E63" s="214"/>
      <c r="F63" s="173" t="s">
        <v>746</v>
      </c>
      <c r="G63" s="356" t="s">
        <v>943</v>
      </c>
      <c r="H63" s="579" t="s">
        <v>1087</v>
      </c>
      <c r="I63" s="575"/>
    </row>
    <row r="64" spans="1:9" ht="13.5" thickBot="1" x14ac:dyDescent="0.25">
      <c r="A64" s="56"/>
      <c r="B64" s="319"/>
      <c r="C64" s="374"/>
      <c r="D64" s="327"/>
      <c r="E64" s="214"/>
      <c r="F64" s="310" t="s">
        <v>769</v>
      </c>
      <c r="G64" s="354" t="s">
        <v>944</v>
      </c>
      <c r="H64" s="602"/>
      <c r="I64" s="576"/>
    </row>
    <row r="65" spans="1:9" ht="16.5" thickBot="1" x14ac:dyDescent="0.3">
      <c r="A65" s="617" t="s">
        <v>26</v>
      </c>
      <c r="B65" s="618"/>
      <c r="C65" s="618"/>
      <c r="D65" s="618"/>
      <c r="E65" s="618"/>
      <c r="F65" s="618"/>
      <c r="G65" s="618"/>
      <c r="H65" s="618"/>
      <c r="I65" s="619"/>
    </row>
    <row r="66" spans="1:9" x14ac:dyDescent="0.2">
      <c r="A66" s="60" t="s">
        <v>140</v>
      </c>
      <c r="B66" s="155" t="s">
        <v>143</v>
      </c>
      <c r="C66" s="400"/>
      <c r="D66" s="214" t="s">
        <v>1198</v>
      </c>
      <c r="E66" s="166" t="s">
        <v>1198</v>
      </c>
      <c r="F66" s="267"/>
      <c r="G66" s="295" t="s">
        <v>736</v>
      </c>
      <c r="H66" s="296" t="s">
        <v>1036</v>
      </c>
      <c r="I66" s="297"/>
    </row>
    <row r="67" spans="1:9" x14ac:dyDescent="0.2">
      <c r="A67" s="60"/>
      <c r="B67" s="155"/>
      <c r="C67" s="400"/>
      <c r="D67" s="166"/>
      <c r="E67" s="169"/>
      <c r="F67" s="253" t="s">
        <v>740</v>
      </c>
      <c r="G67" s="356" t="s">
        <v>751</v>
      </c>
      <c r="H67" s="356" t="s">
        <v>751</v>
      </c>
      <c r="I67" s="577"/>
    </row>
    <row r="68" spans="1:9" x14ac:dyDescent="0.2">
      <c r="A68" s="60"/>
      <c r="B68" s="331"/>
      <c r="C68" s="407"/>
      <c r="D68" s="332"/>
      <c r="E68" s="169"/>
      <c r="F68" s="253" t="s">
        <v>743</v>
      </c>
      <c r="G68" s="352" t="s">
        <v>751</v>
      </c>
      <c r="H68" s="352" t="s">
        <v>751</v>
      </c>
      <c r="I68" s="578"/>
    </row>
    <row r="69" spans="1:9" x14ac:dyDescent="0.2">
      <c r="A69" s="73"/>
      <c r="B69" s="333"/>
      <c r="C69" s="408"/>
      <c r="D69" s="334"/>
      <c r="E69" s="170"/>
      <c r="F69" s="253" t="s">
        <v>744</v>
      </c>
      <c r="G69" s="352" t="s">
        <v>751</v>
      </c>
      <c r="H69" s="352" t="s">
        <v>748</v>
      </c>
      <c r="I69" s="578"/>
    </row>
    <row r="70" spans="1:9" ht="13.5" thickBot="1" x14ac:dyDescent="0.25">
      <c r="A70" s="65"/>
      <c r="B70" s="156"/>
      <c r="C70" s="409"/>
      <c r="D70" s="167"/>
      <c r="E70" s="167"/>
      <c r="F70" s="603" t="s">
        <v>1254</v>
      </c>
      <c r="G70" s="604"/>
      <c r="H70" s="605"/>
      <c r="I70" s="578"/>
    </row>
    <row r="71" spans="1:9" ht="16.5" thickBot="1" x14ac:dyDescent="0.3">
      <c r="A71" s="617" t="s">
        <v>1110</v>
      </c>
      <c r="B71" s="618"/>
      <c r="C71" s="618"/>
      <c r="D71" s="618"/>
      <c r="E71" s="618"/>
      <c r="F71" s="618"/>
      <c r="G71" s="618"/>
      <c r="H71" s="618"/>
      <c r="I71" s="619"/>
    </row>
    <row r="72" spans="1:9" x14ac:dyDescent="0.2">
      <c r="A72" s="81" t="s">
        <v>1100</v>
      </c>
      <c r="B72" s="82" t="s">
        <v>1105</v>
      </c>
      <c r="C72" s="410">
        <v>1</v>
      </c>
      <c r="D72" s="214" t="s">
        <v>1198</v>
      </c>
      <c r="E72" s="214" t="s">
        <v>1198</v>
      </c>
      <c r="F72" s="255"/>
      <c r="G72" s="290" t="s">
        <v>978</v>
      </c>
      <c r="H72" s="298" t="s">
        <v>1089</v>
      </c>
      <c r="I72" s="299"/>
    </row>
    <row r="73" spans="1:9" x14ac:dyDescent="0.2">
      <c r="A73" s="60" t="s">
        <v>1101</v>
      </c>
      <c r="B73" s="155" t="s">
        <v>1106</v>
      </c>
      <c r="C73" s="400">
        <v>2</v>
      </c>
      <c r="D73" s="214" t="s">
        <v>1198</v>
      </c>
      <c r="E73" s="214" t="s">
        <v>1198</v>
      </c>
      <c r="F73" s="253" t="s">
        <v>967</v>
      </c>
      <c r="G73" s="356" t="s">
        <v>751</v>
      </c>
      <c r="H73" s="356" t="s">
        <v>748</v>
      </c>
      <c r="I73" s="548" t="s">
        <v>755</v>
      </c>
    </row>
    <row r="74" spans="1:9" x14ac:dyDescent="0.2">
      <c r="A74" s="60" t="s">
        <v>1102</v>
      </c>
      <c r="B74" s="155" t="s">
        <v>1107</v>
      </c>
      <c r="C74" s="400">
        <v>3</v>
      </c>
      <c r="D74" s="214" t="s">
        <v>1198</v>
      </c>
      <c r="E74" s="214" t="s">
        <v>1198</v>
      </c>
      <c r="F74" s="253" t="s">
        <v>1273</v>
      </c>
      <c r="G74" s="356" t="s">
        <v>751</v>
      </c>
      <c r="H74" s="356" t="s">
        <v>751</v>
      </c>
      <c r="I74" s="548"/>
    </row>
    <row r="75" spans="1:9" ht="12.75" customHeight="1" x14ac:dyDescent="0.2">
      <c r="A75" s="60" t="s">
        <v>1103</v>
      </c>
      <c r="B75" s="155" t="s">
        <v>1108</v>
      </c>
      <c r="C75" s="400">
        <v>4</v>
      </c>
      <c r="D75" s="214" t="s">
        <v>1198</v>
      </c>
      <c r="E75" s="214" t="s">
        <v>1198</v>
      </c>
      <c r="F75" s="253" t="s">
        <v>740</v>
      </c>
      <c r="G75" s="356" t="s">
        <v>751</v>
      </c>
      <c r="H75" s="356" t="s">
        <v>751</v>
      </c>
      <c r="I75" s="548"/>
    </row>
    <row r="76" spans="1:9" x14ac:dyDescent="0.2">
      <c r="A76" s="60" t="s">
        <v>1104</v>
      </c>
      <c r="B76" s="155" t="s">
        <v>1109</v>
      </c>
      <c r="C76" s="400">
        <v>5</v>
      </c>
      <c r="D76" s="214" t="s">
        <v>1198</v>
      </c>
      <c r="E76" s="214" t="s">
        <v>1198</v>
      </c>
      <c r="F76" s="253" t="s">
        <v>741</v>
      </c>
      <c r="G76" s="352" t="s">
        <v>753</v>
      </c>
      <c r="H76" s="352" t="s">
        <v>753</v>
      </c>
      <c r="I76" s="548"/>
    </row>
    <row r="77" spans="1:9" x14ac:dyDescent="0.2">
      <c r="A77" s="65"/>
      <c r="B77" s="156"/>
      <c r="C77" s="409"/>
      <c r="D77" s="167"/>
      <c r="E77" s="167"/>
      <c r="F77" s="253" t="s">
        <v>946</v>
      </c>
      <c r="G77" s="352" t="s">
        <v>751</v>
      </c>
      <c r="H77" s="352" t="s">
        <v>748</v>
      </c>
      <c r="I77" s="548"/>
    </row>
    <row r="78" spans="1:9" x14ac:dyDescent="0.2">
      <c r="A78" s="73" t="s">
        <v>1111</v>
      </c>
      <c r="B78" s="157" t="s">
        <v>1112</v>
      </c>
      <c r="C78" s="411">
        <v>2</v>
      </c>
      <c r="D78" s="214" t="s">
        <v>1198</v>
      </c>
      <c r="E78" s="214" t="s">
        <v>1198</v>
      </c>
      <c r="F78" s="253" t="s">
        <v>742</v>
      </c>
      <c r="G78" s="352" t="s">
        <v>1255</v>
      </c>
      <c r="H78" s="352" t="s">
        <v>748</v>
      </c>
      <c r="I78" s="548"/>
    </row>
    <row r="79" spans="1:9" x14ac:dyDescent="0.2">
      <c r="A79" s="65"/>
      <c r="B79" s="156"/>
      <c r="C79" s="409"/>
      <c r="D79" s="167"/>
      <c r="E79" s="167"/>
      <c r="F79" s="253" t="s">
        <v>743</v>
      </c>
      <c r="G79" s="352" t="s">
        <v>751</v>
      </c>
      <c r="H79" s="352" t="s">
        <v>751</v>
      </c>
      <c r="I79" s="548"/>
    </row>
    <row r="80" spans="1:9" x14ac:dyDescent="0.2">
      <c r="A80" s="65"/>
      <c r="B80" s="156"/>
      <c r="C80" s="409"/>
      <c r="D80" s="167"/>
      <c r="E80" s="167"/>
      <c r="F80" s="253" t="s">
        <v>744</v>
      </c>
      <c r="G80" s="352" t="s">
        <v>751</v>
      </c>
      <c r="H80" s="352" t="s">
        <v>748</v>
      </c>
      <c r="I80" s="548"/>
    </row>
    <row r="81" spans="1:9" x14ac:dyDescent="0.2">
      <c r="A81" s="65"/>
      <c r="B81" s="156"/>
      <c r="C81" s="409"/>
      <c r="D81" s="167"/>
      <c r="E81" s="167"/>
      <c r="F81" s="253" t="s">
        <v>745</v>
      </c>
      <c r="G81" s="352" t="s">
        <v>751</v>
      </c>
      <c r="H81" s="352" t="s">
        <v>751</v>
      </c>
      <c r="I81" s="548"/>
    </row>
    <row r="82" spans="1:9" ht="24" x14ac:dyDescent="0.2">
      <c r="A82" s="60"/>
      <c r="B82" s="155"/>
      <c r="C82" s="400"/>
      <c r="D82" s="166"/>
      <c r="E82" s="169"/>
      <c r="F82" s="253" t="s">
        <v>746</v>
      </c>
      <c r="G82" s="352" t="s">
        <v>1170</v>
      </c>
      <c r="H82" s="550" t="s">
        <v>1088</v>
      </c>
      <c r="I82" s="548"/>
    </row>
    <row r="83" spans="1:9" x14ac:dyDescent="0.2">
      <c r="A83" s="60"/>
      <c r="B83" s="155"/>
      <c r="C83" s="400"/>
      <c r="D83" s="166"/>
      <c r="E83" s="169"/>
      <c r="F83" s="253" t="s">
        <v>747</v>
      </c>
      <c r="G83" s="352" t="s">
        <v>1098</v>
      </c>
      <c r="H83" s="550"/>
      <c r="I83" s="548"/>
    </row>
    <row r="84" spans="1:9" ht="13.5" thickBot="1" x14ac:dyDescent="0.25">
      <c r="A84" s="60"/>
      <c r="B84" s="155"/>
      <c r="C84" s="400"/>
      <c r="D84" s="166"/>
      <c r="E84" s="169"/>
      <c r="F84" s="556" t="s">
        <v>1147</v>
      </c>
      <c r="G84" s="556"/>
      <c r="H84" s="556"/>
      <c r="I84" s="557"/>
    </row>
    <row r="85" spans="1:9" ht="16.5" thickBot="1" x14ac:dyDescent="0.3">
      <c r="A85" s="617" t="s">
        <v>1435</v>
      </c>
      <c r="B85" s="618"/>
      <c r="C85" s="618"/>
      <c r="D85" s="618"/>
      <c r="E85" s="618"/>
      <c r="F85" s="618"/>
      <c r="G85" s="618"/>
      <c r="H85" s="618"/>
      <c r="I85" s="619"/>
    </row>
    <row r="86" spans="1:9" ht="15" x14ac:dyDescent="0.25">
      <c r="A86" s="300" t="s">
        <v>1436</v>
      </c>
      <c r="B86" s="288" t="s">
        <v>1437</v>
      </c>
      <c r="C86" s="399">
        <v>1</v>
      </c>
      <c r="D86" s="289">
        <f>VLOOKUP(A86,'2021 Pricing'!A:B,2,FALSE)</f>
        <v>325</v>
      </c>
      <c r="E86" s="345">
        <f>D86*C86</f>
        <v>325</v>
      </c>
      <c r="F86" s="314"/>
      <c r="G86" s="315" t="s">
        <v>1414</v>
      </c>
      <c r="H86" s="315" t="s">
        <v>1286</v>
      </c>
      <c r="I86" s="326"/>
    </row>
    <row r="87" spans="1:9" ht="15" x14ac:dyDescent="0.25">
      <c r="A87" s="300" t="s">
        <v>1438</v>
      </c>
      <c r="B87" s="288" t="s">
        <v>1439</v>
      </c>
      <c r="C87" s="399">
        <v>3</v>
      </c>
      <c r="D87" s="289">
        <f>VLOOKUP(A87,'2021 Pricing'!A:B,2,FALSE)</f>
        <v>293</v>
      </c>
      <c r="E87" s="345">
        <f t="shared" ref="E87:E88" si="4">D87*C87</f>
        <v>879</v>
      </c>
      <c r="F87" s="253" t="s">
        <v>967</v>
      </c>
      <c r="G87" s="359" t="s">
        <v>748</v>
      </c>
      <c r="H87" s="359" t="s">
        <v>926</v>
      </c>
      <c r="I87" s="562"/>
    </row>
    <row r="88" spans="1:9" ht="15" x14ac:dyDescent="0.25">
      <c r="A88" s="300" t="s">
        <v>1440</v>
      </c>
      <c r="B88" s="288" t="s">
        <v>1441</v>
      </c>
      <c r="C88" s="399">
        <v>3</v>
      </c>
      <c r="D88" s="289">
        <f>VLOOKUP(A88,'2021 Pricing'!A:B,2,FALSE)</f>
        <v>176</v>
      </c>
      <c r="E88" s="345">
        <f t="shared" si="4"/>
        <v>528</v>
      </c>
      <c r="F88" s="253" t="s">
        <v>1273</v>
      </c>
      <c r="G88" s="359" t="s">
        <v>751</v>
      </c>
      <c r="H88" s="359" t="s">
        <v>752</v>
      </c>
      <c r="I88" s="562"/>
    </row>
    <row r="89" spans="1:9" x14ac:dyDescent="0.2">
      <c r="A89" s="193"/>
      <c r="B89" s="93"/>
      <c r="C89" s="401"/>
      <c r="D89" s="219"/>
      <c r="E89" s="247"/>
      <c r="F89" s="253" t="s">
        <v>740</v>
      </c>
      <c r="G89" s="359" t="s">
        <v>1380</v>
      </c>
      <c r="H89" s="359" t="s">
        <v>1381</v>
      </c>
      <c r="I89" s="562"/>
    </row>
    <row r="90" spans="1:9" x14ac:dyDescent="0.2">
      <c r="A90" s="193"/>
      <c r="B90" s="93"/>
      <c r="C90" s="401"/>
      <c r="D90" s="219"/>
      <c r="E90" s="247"/>
      <c r="F90" s="253" t="s">
        <v>1396</v>
      </c>
      <c r="G90" s="359" t="s">
        <v>1415</v>
      </c>
      <c r="H90" s="359" t="s">
        <v>1415</v>
      </c>
      <c r="I90" s="562"/>
    </row>
    <row r="91" spans="1:9" x14ac:dyDescent="0.2">
      <c r="A91" s="193"/>
      <c r="B91" s="93"/>
      <c r="C91" s="401"/>
      <c r="D91" s="219"/>
      <c r="E91" s="247"/>
      <c r="F91" s="253" t="s">
        <v>946</v>
      </c>
      <c r="G91" s="359" t="s">
        <v>748</v>
      </c>
      <c r="H91" s="359" t="s">
        <v>751</v>
      </c>
      <c r="I91" s="562"/>
    </row>
    <row r="92" spans="1:9" x14ac:dyDescent="0.2">
      <c r="A92" s="60"/>
      <c r="B92" s="155"/>
      <c r="C92" s="400"/>
      <c r="D92" s="166"/>
      <c r="E92" s="169"/>
      <c r="F92" s="253" t="s">
        <v>1416</v>
      </c>
      <c r="G92" s="359" t="s">
        <v>748</v>
      </c>
      <c r="H92" s="359" t="s">
        <v>751</v>
      </c>
      <c r="I92" s="562"/>
    </row>
    <row r="93" spans="1:9" x14ac:dyDescent="0.2">
      <c r="A93" s="60"/>
      <c r="B93" s="155"/>
      <c r="C93" s="400"/>
      <c r="D93" s="166"/>
      <c r="E93" s="169"/>
      <c r="F93" s="253" t="s">
        <v>1417</v>
      </c>
      <c r="G93" s="359" t="s">
        <v>751</v>
      </c>
      <c r="H93" s="359" t="s">
        <v>751</v>
      </c>
      <c r="I93" s="562"/>
    </row>
    <row r="94" spans="1:9" x14ac:dyDescent="0.2">
      <c r="A94" s="60"/>
      <c r="B94" s="155"/>
      <c r="C94" s="400"/>
      <c r="D94" s="166"/>
      <c r="E94" s="169"/>
      <c r="F94" s="253" t="s">
        <v>744</v>
      </c>
      <c r="G94" s="359" t="s">
        <v>748</v>
      </c>
      <c r="H94" s="359" t="s">
        <v>751</v>
      </c>
      <c r="I94" s="562"/>
    </row>
    <row r="95" spans="1:9" x14ac:dyDescent="0.2">
      <c r="A95" s="60"/>
      <c r="B95" s="155"/>
      <c r="C95" s="400"/>
      <c r="D95" s="166"/>
      <c r="E95" s="169"/>
      <c r="F95" s="253" t="s">
        <v>745</v>
      </c>
      <c r="G95" s="359" t="s">
        <v>751</v>
      </c>
      <c r="H95" s="359" t="s">
        <v>751</v>
      </c>
      <c r="I95" s="562"/>
    </row>
    <row r="96" spans="1:9" x14ac:dyDescent="0.2">
      <c r="A96" s="60"/>
      <c r="B96" s="155"/>
      <c r="C96" s="400"/>
      <c r="D96" s="166"/>
      <c r="E96" s="169"/>
      <c r="F96" s="253" t="s">
        <v>1291</v>
      </c>
      <c r="G96" s="359" t="s">
        <v>1292</v>
      </c>
      <c r="H96" s="359" t="s">
        <v>1293</v>
      </c>
      <c r="I96" s="562"/>
    </row>
    <row r="97" spans="1:9" ht="48" x14ac:dyDescent="0.2">
      <c r="A97" s="193"/>
      <c r="B97" s="236"/>
      <c r="C97" s="401"/>
      <c r="D97" s="219"/>
      <c r="E97" s="301"/>
      <c r="F97" s="173" t="s">
        <v>746</v>
      </c>
      <c r="G97" s="359" t="s">
        <v>1365</v>
      </c>
      <c r="H97" s="251" t="s">
        <v>2258</v>
      </c>
      <c r="I97" s="562"/>
    </row>
    <row r="98" spans="1:9" x14ac:dyDescent="0.2">
      <c r="A98" s="193"/>
      <c r="B98" s="236"/>
      <c r="C98" s="401"/>
      <c r="D98" s="219"/>
      <c r="E98" s="301"/>
      <c r="F98" s="173" t="s">
        <v>750</v>
      </c>
      <c r="G98" s="359" t="s">
        <v>748</v>
      </c>
      <c r="H98" s="359" t="s">
        <v>748</v>
      </c>
      <c r="I98" s="562"/>
    </row>
    <row r="99" spans="1:9" x14ac:dyDescent="0.2">
      <c r="A99" s="193"/>
      <c r="B99" s="236"/>
      <c r="C99" s="401"/>
      <c r="D99" s="219"/>
      <c r="E99" s="301"/>
      <c r="F99" s="253" t="s">
        <v>747</v>
      </c>
      <c r="G99" s="550" t="s">
        <v>1751</v>
      </c>
      <c r="H99" s="550"/>
      <c r="I99" s="562"/>
    </row>
    <row r="100" spans="1:9" x14ac:dyDescent="0.2">
      <c r="A100" s="193"/>
      <c r="B100" s="236"/>
      <c r="C100" s="401"/>
      <c r="D100" s="219"/>
      <c r="E100" s="301"/>
      <c r="F100" s="564" t="s">
        <v>1147</v>
      </c>
      <c r="G100" s="564"/>
      <c r="H100" s="564"/>
      <c r="I100" s="562"/>
    </row>
    <row r="101" spans="1:9" ht="12.75" customHeight="1" x14ac:dyDescent="0.2">
      <c r="A101" s="193"/>
      <c r="B101" s="236"/>
      <c r="C101" s="401"/>
      <c r="D101" s="219"/>
      <c r="E101" s="301"/>
      <c r="F101" s="564"/>
      <c r="G101" s="564"/>
      <c r="H101" s="564"/>
      <c r="I101" s="562"/>
    </row>
    <row r="102" spans="1:9" ht="12.75" customHeight="1" x14ac:dyDescent="0.2">
      <c r="A102" s="60"/>
      <c r="B102" s="155"/>
      <c r="C102" s="400"/>
      <c r="D102" s="168"/>
      <c r="E102" s="302"/>
      <c r="F102" s="564" t="s">
        <v>1420</v>
      </c>
      <c r="G102" s="564"/>
      <c r="H102" s="564"/>
      <c r="I102" s="562"/>
    </row>
    <row r="103" spans="1:9" ht="12.75" customHeight="1" thickBot="1" x14ac:dyDescent="0.25">
      <c r="A103" s="60"/>
      <c r="B103" s="155"/>
      <c r="C103" s="400"/>
      <c r="D103" s="166"/>
      <c r="E103" s="169"/>
      <c r="F103" s="556"/>
      <c r="G103" s="556"/>
      <c r="H103" s="556"/>
      <c r="I103" s="563"/>
    </row>
    <row r="104" spans="1:9" ht="16.5" thickBot="1" x14ac:dyDescent="0.3">
      <c r="A104" s="617" t="s">
        <v>1099</v>
      </c>
      <c r="B104" s="618"/>
      <c r="C104" s="618"/>
      <c r="D104" s="618"/>
      <c r="E104" s="618"/>
      <c r="F104" s="618"/>
      <c r="G104" s="618"/>
      <c r="H104" s="618"/>
      <c r="I104" s="619"/>
    </row>
    <row r="105" spans="1:9" x14ac:dyDescent="0.2">
      <c r="A105" s="60" t="s">
        <v>144</v>
      </c>
      <c r="B105" s="155" t="s">
        <v>1048</v>
      </c>
      <c r="C105" s="400">
        <v>1</v>
      </c>
      <c r="D105" s="166">
        <f>VLOOKUP(A105,'2021 Pricing'!A:B,2,FALSE)</f>
        <v>325</v>
      </c>
      <c r="E105" s="169">
        <f>C105*D105</f>
        <v>325</v>
      </c>
      <c r="F105" s="321"/>
      <c r="G105" s="292" t="s">
        <v>978</v>
      </c>
      <c r="H105" s="293" t="s">
        <v>1089</v>
      </c>
      <c r="I105" s="418"/>
    </row>
    <row r="106" spans="1:9" x14ac:dyDescent="0.2">
      <c r="A106" s="60" t="s">
        <v>145</v>
      </c>
      <c r="B106" s="155" t="s">
        <v>1049</v>
      </c>
      <c r="C106" s="400">
        <v>2</v>
      </c>
      <c r="D106" s="166">
        <f>VLOOKUP(A106,'2021 Pricing'!A:B,2,FALSE)</f>
        <v>309</v>
      </c>
      <c r="E106" s="169">
        <f t="shared" ref="E106:E109" si="5">C106*D106</f>
        <v>618</v>
      </c>
      <c r="F106" s="250" t="s">
        <v>967</v>
      </c>
      <c r="G106" s="356" t="s">
        <v>751</v>
      </c>
      <c r="H106" s="356" t="s">
        <v>748</v>
      </c>
      <c r="I106" s="548" t="s">
        <v>755</v>
      </c>
    </row>
    <row r="107" spans="1:9" x14ac:dyDescent="0.2">
      <c r="A107" s="60" t="s">
        <v>146</v>
      </c>
      <c r="B107" s="155" t="s">
        <v>1050</v>
      </c>
      <c r="C107" s="400">
        <v>3</v>
      </c>
      <c r="D107" s="166">
        <f>VLOOKUP(A107,'2021 Pricing'!A:B,2,FALSE)</f>
        <v>276.33</v>
      </c>
      <c r="E107" s="169">
        <f t="shared" si="5"/>
        <v>828.99</v>
      </c>
      <c r="F107" s="250" t="s">
        <v>1273</v>
      </c>
      <c r="G107" s="356" t="s">
        <v>751</v>
      </c>
      <c r="H107" s="356" t="s">
        <v>751</v>
      </c>
      <c r="I107" s="548"/>
    </row>
    <row r="108" spans="1:9" ht="12.75" customHeight="1" x14ac:dyDescent="0.2">
      <c r="A108" s="60" t="s">
        <v>147</v>
      </c>
      <c r="B108" s="155" t="s">
        <v>1051</v>
      </c>
      <c r="C108" s="400">
        <v>4</v>
      </c>
      <c r="D108" s="166">
        <f>VLOOKUP(A108,'2021 Pricing'!A:B,2,FALSE)</f>
        <v>260</v>
      </c>
      <c r="E108" s="169">
        <f t="shared" si="5"/>
        <v>1040</v>
      </c>
      <c r="F108" s="250" t="s">
        <v>740</v>
      </c>
      <c r="G108" s="356" t="s">
        <v>751</v>
      </c>
      <c r="H108" s="356" t="s">
        <v>751</v>
      </c>
      <c r="I108" s="548"/>
    </row>
    <row r="109" spans="1:9" x14ac:dyDescent="0.2">
      <c r="A109" s="60" t="s">
        <v>148</v>
      </c>
      <c r="B109" s="155" t="s">
        <v>1052</v>
      </c>
      <c r="C109" s="400">
        <v>5</v>
      </c>
      <c r="D109" s="166">
        <f>VLOOKUP(A109,'2021 Pricing'!A:B,2,FALSE)</f>
        <v>237.2</v>
      </c>
      <c r="E109" s="169">
        <f t="shared" si="5"/>
        <v>1186</v>
      </c>
      <c r="F109" s="250" t="s">
        <v>741</v>
      </c>
      <c r="G109" s="352" t="s">
        <v>753</v>
      </c>
      <c r="H109" s="352" t="s">
        <v>753</v>
      </c>
      <c r="I109" s="548"/>
    </row>
    <row r="110" spans="1:9" x14ac:dyDescent="0.2">
      <c r="A110" s="65"/>
      <c r="B110" s="156"/>
      <c r="C110" s="409"/>
      <c r="D110" s="167"/>
      <c r="E110" s="167"/>
      <c r="F110" s="253" t="s">
        <v>946</v>
      </c>
      <c r="G110" s="352" t="s">
        <v>751</v>
      </c>
      <c r="H110" s="352" t="s">
        <v>748</v>
      </c>
      <c r="I110" s="548"/>
    </row>
    <row r="111" spans="1:9" x14ac:dyDescent="0.2">
      <c r="A111" s="73" t="s">
        <v>1041</v>
      </c>
      <c r="B111" s="157" t="s">
        <v>1043</v>
      </c>
      <c r="C111" s="411">
        <v>2</v>
      </c>
      <c r="D111" s="218" t="s">
        <v>1198</v>
      </c>
      <c r="E111" s="166" t="s">
        <v>1198</v>
      </c>
      <c r="F111" s="253" t="s">
        <v>742</v>
      </c>
      <c r="G111" s="352" t="s">
        <v>1255</v>
      </c>
      <c r="H111" s="352" t="s">
        <v>748</v>
      </c>
      <c r="I111" s="548"/>
    </row>
    <row r="112" spans="1:9" x14ac:dyDescent="0.2">
      <c r="A112" s="65"/>
      <c r="B112" s="156"/>
      <c r="C112" s="409"/>
      <c r="D112" s="167"/>
      <c r="E112" s="167"/>
      <c r="F112" s="253" t="s">
        <v>743</v>
      </c>
      <c r="G112" s="352" t="s">
        <v>751</v>
      </c>
      <c r="H112" s="352" t="s">
        <v>751</v>
      </c>
      <c r="I112" s="548"/>
    </row>
    <row r="113" spans="1:9" x14ac:dyDescent="0.2">
      <c r="A113" s="65"/>
      <c r="B113" s="156"/>
      <c r="C113" s="409"/>
      <c r="D113" s="167"/>
      <c r="E113" s="167"/>
      <c r="F113" s="253" t="s">
        <v>744</v>
      </c>
      <c r="G113" s="352" t="s">
        <v>751</v>
      </c>
      <c r="H113" s="352" t="s">
        <v>748</v>
      </c>
      <c r="I113" s="548"/>
    </row>
    <row r="114" spans="1:9" x14ac:dyDescent="0.2">
      <c r="A114" s="65"/>
      <c r="B114" s="156"/>
      <c r="C114" s="409"/>
      <c r="D114" s="167"/>
      <c r="E114" s="167"/>
      <c r="F114" s="253" t="s">
        <v>745</v>
      </c>
      <c r="G114" s="352" t="s">
        <v>751</v>
      </c>
      <c r="H114" s="352" t="s">
        <v>751</v>
      </c>
      <c r="I114" s="548"/>
    </row>
    <row r="115" spans="1:9" ht="36" x14ac:dyDescent="0.2">
      <c r="A115" s="60"/>
      <c r="B115" s="155"/>
      <c r="C115" s="400"/>
      <c r="D115" s="166"/>
      <c r="E115" s="169"/>
      <c r="F115" s="253" t="s">
        <v>746</v>
      </c>
      <c r="G115" s="352" t="s">
        <v>2260</v>
      </c>
      <c r="H115" s="550" t="s">
        <v>1752</v>
      </c>
      <c r="I115" s="548"/>
    </row>
    <row r="116" spans="1:9" x14ac:dyDescent="0.2">
      <c r="A116" s="60"/>
      <c r="B116" s="155"/>
      <c r="C116" s="400"/>
      <c r="D116" s="166"/>
      <c r="E116" s="169"/>
      <c r="F116" s="253" t="s">
        <v>747</v>
      </c>
      <c r="G116" s="352" t="s">
        <v>1751</v>
      </c>
      <c r="H116" s="550"/>
      <c r="I116" s="548"/>
    </row>
    <row r="117" spans="1:9" ht="13.5" thickBot="1" x14ac:dyDescent="0.25">
      <c r="A117" s="60"/>
      <c r="B117" s="155"/>
      <c r="C117" s="400"/>
      <c r="D117" s="166"/>
      <c r="E117" s="169"/>
      <c r="F117" s="556" t="s">
        <v>1147</v>
      </c>
      <c r="G117" s="556"/>
      <c r="H117" s="556"/>
      <c r="I117" s="557"/>
    </row>
    <row r="118" spans="1:9" ht="16.5" thickBot="1" x14ac:dyDescent="0.3">
      <c r="A118" s="617" t="s">
        <v>28</v>
      </c>
      <c r="B118" s="618"/>
      <c r="C118" s="618"/>
      <c r="D118" s="618"/>
      <c r="E118" s="618"/>
      <c r="F118" s="618"/>
      <c r="G118" s="618"/>
      <c r="H118" s="618"/>
      <c r="I118" s="619"/>
    </row>
    <row r="119" spans="1:9" x14ac:dyDescent="0.2">
      <c r="A119" s="60" t="s">
        <v>154</v>
      </c>
      <c r="B119" s="155" t="s">
        <v>1053</v>
      </c>
      <c r="C119" s="400">
        <v>1</v>
      </c>
      <c r="D119" s="166">
        <f>VLOOKUP(A119,'2021 Pricing'!A:B,2,FALSE)</f>
        <v>395</v>
      </c>
      <c r="E119" s="169">
        <f t="shared" ref="E119:E121" si="6">C119*D119</f>
        <v>395</v>
      </c>
      <c r="F119" s="320"/>
      <c r="G119" s="292" t="s">
        <v>978</v>
      </c>
      <c r="H119" s="322" t="s">
        <v>750</v>
      </c>
      <c r="I119" s="294" t="s">
        <v>1375</v>
      </c>
    </row>
    <row r="120" spans="1:9" x14ac:dyDescent="0.2">
      <c r="A120" s="60" t="s">
        <v>155</v>
      </c>
      <c r="B120" s="155" t="s">
        <v>1054</v>
      </c>
      <c r="C120" s="400">
        <v>2</v>
      </c>
      <c r="D120" s="166">
        <f>VLOOKUP(A120,'2021 Pricing'!A:B,2,FALSE)</f>
        <v>375.5</v>
      </c>
      <c r="E120" s="169">
        <f t="shared" si="6"/>
        <v>751</v>
      </c>
      <c r="F120" s="253" t="s">
        <v>967</v>
      </c>
      <c r="G120" s="356" t="s">
        <v>751</v>
      </c>
      <c r="H120" s="356" t="s">
        <v>749</v>
      </c>
      <c r="I120" s="357" t="s">
        <v>748</v>
      </c>
    </row>
    <row r="121" spans="1:9" x14ac:dyDescent="0.2">
      <c r="A121" s="60" t="s">
        <v>156</v>
      </c>
      <c r="B121" s="155" t="s">
        <v>1055</v>
      </c>
      <c r="C121" s="400">
        <v>3</v>
      </c>
      <c r="D121" s="166">
        <f>VLOOKUP(A121,'2021 Pricing'!A:B,2,FALSE)</f>
        <v>335.67</v>
      </c>
      <c r="E121" s="169">
        <f t="shared" si="6"/>
        <v>1007.01</v>
      </c>
      <c r="F121" s="253" t="s">
        <v>1273</v>
      </c>
      <c r="G121" s="356" t="s">
        <v>751</v>
      </c>
      <c r="H121" s="352" t="s">
        <v>752</v>
      </c>
      <c r="I121" s="353" t="s">
        <v>752</v>
      </c>
    </row>
    <row r="122" spans="1:9" x14ac:dyDescent="0.2">
      <c r="A122" s="60"/>
      <c r="B122" s="155"/>
      <c r="C122" s="400"/>
      <c r="D122" s="166"/>
      <c r="E122" s="169"/>
      <c r="F122" s="253" t="s">
        <v>740</v>
      </c>
      <c r="G122" s="356" t="s">
        <v>751</v>
      </c>
      <c r="H122" s="356" t="s">
        <v>752</v>
      </c>
      <c r="I122" s="357" t="s">
        <v>752</v>
      </c>
    </row>
    <row r="123" spans="1:9" x14ac:dyDescent="0.2">
      <c r="A123" s="60"/>
      <c r="B123" s="155"/>
      <c r="C123" s="400"/>
      <c r="D123" s="166"/>
      <c r="E123" s="169"/>
      <c r="F123" s="253" t="s">
        <v>741</v>
      </c>
      <c r="G123" s="352" t="s">
        <v>753</v>
      </c>
      <c r="H123" s="352" t="s">
        <v>753</v>
      </c>
      <c r="I123" s="353" t="s">
        <v>753</v>
      </c>
    </row>
    <row r="124" spans="1:9" x14ac:dyDescent="0.2">
      <c r="A124" s="193" t="s">
        <v>164</v>
      </c>
      <c r="B124" s="236" t="s">
        <v>165</v>
      </c>
      <c r="C124" s="401">
        <v>1</v>
      </c>
      <c r="D124" s="166">
        <f>VLOOKUP(A124,'2021 Pricing'!A:B,2,FALSE)</f>
        <v>788</v>
      </c>
      <c r="E124" s="169">
        <f t="shared" ref="E124:E126" si="7">C124*D124</f>
        <v>788</v>
      </c>
      <c r="F124" s="253" t="s">
        <v>946</v>
      </c>
      <c r="G124" s="352" t="s">
        <v>751</v>
      </c>
      <c r="H124" s="352" t="s">
        <v>751</v>
      </c>
      <c r="I124" s="353" t="s">
        <v>748</v>
      </c>
    </row>
    <row r="125" spans="1:9" x14ac:dyDescent="0.2">
      <c r="A125" s="193" t="s">
        <v>166</v>
      </c>
      <c r="B125" s="236" t="s">
        <v>167</v>
      </c>
      <c r="C125" s="401">
        <v>2</v>
      </c>
      <c r="D125" s="166">
        <f>VLOOKUP(A125,'2021 Pricing'!A:B,2,FALSE)</f>
        <v>788</v>
      </c>
      <c r="E125" s="169">
        <f t="shared" si="7"/>
        <v>1576</v>
      </c>
      <c r="F125" s="253" t="s">
        <v>742</v>
      </c>
      <c r="G125" s="352" t="s">
        <v>1255</v>
      </c>
      <c r="H125" s="352" t="s">
        <v>751</v>
      </c>
      <c r="I125" s="353" t="s">
        <v>748</v>
      </c>
    </row>
    <row r="126" spans="1:9" x14ac:dyDescent="0.2">
      <c r="A126" s="193" t="s">
        <v>168</v>
      </c>
      <c r="B126" s="236" t="s">
        <v>169</v>
      </c>
      <c r="C126" s="401">
        <v>3</v>
      </c>
      <c r="D126" s="166">
        <f>VLOOKUP(A126,'2021 Pricing'!A:B,2,FALSE)</f>
        <v>788</v>
      </c>
      <c r="E126" s="169">
        <f t="shared" si="7"/>
        <v>2364</v>
      </c>
      <c r="F126" s="253" t="s">
        <v>743</v>
      </c>
      <c r="G126" s="352" t="s">
        <v>751</v>
      </c>
      <c r="H126" s="352" t="s">
        <v>751</v>
      </c>
      <c r="I126" s="353" t="s">
        <v>751</v>
      </c>
    </row>
    <row r="127" spans="1:9" x14ac:dyDescent="0.2">
      <c r="A127" s="193"/>
      <c r="B127" s="236"/>
      <c r="C127" s="401"/>
      <c r="D127" s="166"/>
      <c r="E127" s="301"/>
      <c r="F127" s="253" t="s">
        <v>744</v>
      </c>
      <c r="G127" s="352" t="s">
        <v>751</v>
      </c>
      <c r="H127" s="352" t="s">
        <v>751</v>
      </c>
      <c r="I127" s="353" t="s">
        <v>748</v>
      </c>
    </row>
    <row r="128" spans="1:9" x14ac:dyDescent="0.2">
      <c r="A128" s="193"/>
      <c r="B128" s="236"/>
      <c r="C128" s="401"/>
      <c r="D128" s="219"/>
      <c r="E128" s="301"/>
      <c r="F128" s="253" t="s">
        <v>745</v>
      </c>
      <c r="G128" s="352" t="s">
        <v>751</v>
      </c>
      <c r="H128" s="352" t="s">
        <v>751</v>
      </c>
      <c r="I128" s="353" t="s">
        <v>751</v>
      </c>
    </row>
    <row r="129" spans="1:9" ht="24" x14ac:dyDescent="0.2">
      <c r="A129" s="60"/>
      <c r="B129" s="155"/>
      <c r="C129" s="400"/>
      <c r="D129" s="168"/>
      <c r="E129" s="302"/>
      <c r="F129" s="355" t="s">
        <v>746</v>
      </c>
      <c r="G129" s="549" t="s">
        <v>2260</v>
      </c>
      <c r="H129" s="549"/>
      <c r="I129" s="353" t="s">
        <v>1752</v>
      </c>
    </row>
    <row r="130" spans="1:9" ht="13.15" customHeight="1" x14ac:dyDescent="0.2">
      <c r="A130" s="73"/>
      <c r="B130" s="155"/>
      <c r="C130" s="400"/>
      <c r="D130" s="218"/>
      <c r="E130" s="302"/>
      <c r="F130" s="366" t="s">
        <v>750</v>
      </c>
      <c r="G130" s="364" t="s">
        <v>938</v>
      </c>
      <c r="H130" s="364" t="s">
        <v>751</v>
      </c>
      <c r="I130" s="365" t="s">
        <v>1491</v>
      </c>
    </row>
    <row r="131" spans="1:9" ht="24" customHeight="1" x14ac:dyDescent="0.2">
      <c r="A131" s="65"/>
      <c r="B131" s="156"/>
      <c r="C131" s="409"/>
      <c r="D131" s="167"/>
      <c r="E131" s="167"/>
      <c r="F131" s="253" t="s">
        <v>747</v>
      </c>
      <c r="G131" s="550" t="s">
        <v>1751</v>
      </c>
      <c r="H131" s="552"/>
      <c r="I131" s="548"/>
    </row>
    <row r="132" spans="1:9" ht="36" customHeight="1" x14ac:dyDescent="0.2">
      <c r="A132" s="65"/>
      <c r="B132" s="156"/>
      <c r="C132" s="409"/>
      <c r="D132" s="167"/>
      <c r="E132" s="167"/>
      <c r="F132" s="558" t="s">
        <v>1493</v>
      </c>
      <c r="G132" s="559"/>
      <c r="H132" s="559"/>
      <c r="I132" s="560"/>
    </row>
    <row r="133" spans="1:9" ht="12.75" customHeight="1" thickBot="1" x14ac:dyDescent="0.25">
      <c r="A133" s="65"/>
      <c r="B133" s="156"/>
      <c r="C133" s="409"/>
      <c r="D133" s="167"/>
      <c r="E133" s="167"/>
      <c r="F133" s="553" t="s">
        <v>1017</v>
      </c>
      <c r="G133" s="554"/>
      <c r="H133" s="554"/>
      <c r="I133" s="555"/>
    </row>
    <row r="134" spans="1:9" ht="16.5" thickBot="1" x14ac:dyDescent="0.3">
      <c r="A134" s="617" t="s">
        <v>1422</v>
      </c>
      <c r="B134" s="618"/>
      <c r="C134" s="618"/>
      <c r="D134" s="618"/>
      <c r="E134" s="618"/>
      <c r="F134" s="618"/>
      <c r="G134" s="618"/>
      <c r="H134" s="618"/>
      <c r="I134" s="619"/>
    </row>
    <row r="135" spans="1:9" x14ac:dyDescent="0.2">
      <c r="A135" s="325" t="s">
        <v>1423</v>
      </c>
      <c r="B135" s="307" t="s">
        <v>1424</v>
      </c>
      <c r="C135" s="403">
        <v>1</v>
      </c>
      <c r="D135" s="289">
        <f>VLOOKUP(A135,'2021 Pricing'!A:B,2,FALSE)</f>
        <v>515</v>
      </c>
      <c r="E135" s="423">
        <f t="shared" ref="E135:E140" si="8">C135*D135</f>
        <v>515</v>
      </c>
      <c r="F135" s="314"/>
      <c r="G135" s="315" t="s">
        <v>1414</v>
      </c>
      <c r="H135" s="315" t="s">
        <v>1286</v>
      </c>
      <c r="I135" s="326" t="s">
        <v>1287</v>
      </c>
    </row>
    <row r="136" spans="1:9" ht="12.75" customHeight="1" x14ac:dyDescent="0.2">
      <c r="A136" s="325" t="s">
        <v>1425</v>
      </c>
      <c r="B136" s="307" t="s">
        <v>1426</v>
      </c>
      <c r="C136" s="403">
        <v>3</v>
      </c>
      <c r="D136" s="289">
        <f>VLOOKUP(A136,'2021 Pricing'!A:B,2,FALSE)</f>
        <v>464</v>
      </c>
      <c r="E136" s="423">
        <f t="shared" si="8"/>
        <v>1392</v>
      </c>
      <c r="F136" s="253" t="s">
        <v>967</v>
      </c>
      <c r="G136" s="359" t="s">
        <v>748</v>
      </c>
      <c r="H136" s="359" t="s">
        <v>926</v>
      </c>
      <c r="I136" s="358" t="s">
        <v>749</v>
      </c>
    </row>
    <row r="137" spans="1:9" ht="12.75" customHeight="1" x14ac:dyDescent="0.2">
      <c r="A137" s="325" t="s">
        <v>1427</v>
      </c>
      <c r="B137" s="307" t="s">
        <v>1428</v>
      </c>
      <c r="C137" s="403">
        <v>1</v>
      </c>
      <c r="D137" s="289">
        <f>VLOOKUP(A137,'2021 Pricing'!A:B,2,FALSE)</f>
        <v>1000</v>
      </c>
      <c r="E137" s="423">
        <f t="shared" si="8"/>
        <v>1000</v>
      </c>
      <c r="F137" s="253" t="s">
        <v>1273</v>
      </c>
      <c r="G137" s="359" t="s">
        <v>751</v>
      </c>
      <c r="H137" s="359" t="s">
        <v>752</v>
      </c>
      <c r="I137" s="358" t="s">
        <v>752</v>
      </c>
    </row>
    <row r="138" spans="1:9" ht="12.75" customHeight="1" x14ac:dyDescent="0.2">
      <c r="A138" s="325" t="s">
        <v>1429</v>
      </c>
      <c r="B138" s="307" t="s">
        <v>1430</v>
      </c>
      <c r="C138" s="403">
        <v>3</v>
      </c>
      <c r="D138" s="289">
        <f>VLOOKUP(A138,'2021 Pricing'!A:B,2,FALSE)</f>
        <v>900</v>
      </c>
      <c r="E138" s="423">
        <f t="shared" si="8"/>
        <v>2700</v>
      </c>
      <c r="F138" s="253" t="s">
        <v>740</v>
      </c>
      <c r="G138" s="359" t="s">
        <v>1380</v>
      </c>
      <c r="H138" s="359" t="s">
        <v>1381</v>
      </c>
      <c r="I138" s="358" t="s">
        <v>1381</v>
      </c>
    </row>
    <row r="139" spans="1:9" ht="12.75" customHeight="1" x14ac:dyDescent="0.2">
      <c r="A139" s="325" t="s">
        <v>1431</v>
      </c>
      <c r="B139" s="307" t="s">
        <v>1432</v>
      </c>
      <c r="C139" s="403">
        <v>3</v>
      </c>
      <c r="D139" s="289">
        <f>VLOOKUP(A139,'2021 Pricing'!A:B,2,FALSE)</f>
        <v>278</v>
      </c>
      <c r="E139" s="423">
        <f t="shared" si="8"/>
        <v>834</v>
      </c>
      <c r="F139" s="253" t="s">
        <v>1396</v>
      </c>
      <c r="G139" s="359" t="s">
        <v>1415</v>
      </c>
      <c r="H139" s="359" t="s">
        <v>1415</v>
      </c>
      <c r="I139" s="358" t="s">
        <v>1415</v>
      </c>
    </row>
    <row r="140" spans="1:9" ht="12.75" customHeight="1" x14ac:dyDescent="0.2">
      <c r="A140" s="325" t="s">
        <v>1433</v>
      </c>
      <c r="B140" s="307" t="s">
        <v>1434</v>
      </c>
      <c r="C140" s="403">
        <v>3</v>
      </c>
      <c r="D140" s="289">
        <f>VLOOKUP(A140,'2021 Pricing'!A:B,2,FALSE)</f>
        <v>540</v>
      </c>
      <c r="E140" s="423">
        <f t="shared" si="8"/>
        <v>1620</v>
      </c>
      <c r="F140" s="253" t="s">
        <v>946</v>
      </c>
      <c r="G140" s="359" t="s">
        <v>748</v>
      </c>
      <c r="H140" s="359" t="s">
        <v>751</v>
      </c>
      <c r="I140" s="358" t="s">
        <v>751</v>
      </c>
    </row>
    <row r="141" spans="1:9" ht="12.75" customHeight="1" x14ac:dyDescent="0.2">
      <c r="A141" s="60"/>
      <c r="B141" s="155"/>
      <c r="C141" s="400"/>
      <c r="D141" s="166"/>
      <c r="E141" s="169"/>
      <c r="F141" s="253" t="s">
        <v>1416</v>
      </c>
      <c r="G141" s="359" t="s">
        <v>748</v>
      </c>
      <c r="H141" s="359" t="s">
        <v>751</v>
      </c>
      <c r="I141" s="358" t="s">
        <v>751</v>
      </c>
    </row>
    <row r="142" spans="1:9" ht="12.75" customHeight="1" x14ac:dyDescent="0.2">
      <c r="A142" s="60"/>
      <c r="B142" s="155"/>
      <c r="C142" s="400"/>
      <c r="D142" s="166"/>
      <c r="E142" s="169"/>
      <c r="F142" s="253" t="s">
        <v>1417</v>
      </c>
      <c r="G142" s="359" t="s">
        <v>751</v>
      </c>
      <c r="H142" s="359" t="s">
        <v>751</v>
      </c>
      <c r="I142" s="358" t="s">
        <v>751</v>
      </c>
    </row>
    <row r="143" spans="1:9" ht="12.75" customHeight="1" x14ac:dyDescent="0.2">
      <c r="A143" s="60"/>
      <c r="B143" s="155"/>
      <c r="C143" s="400"/>
      <c r="D143" s="166"/>
      <c r="E143" s="169"/>
      <c r="F143" s="253" t="s">
        <v>744</v>
      </c>
      <c r="G143" s="359" t="s">
        <v>748</v>
      </c>
      <c r="H143" s="359" t="s">
        <v>751</v>
      </c>
      <c r="I143" s="358" t="s">
        <v>751</v>
      </c>
    </row>
    <row r="144" spans="1:9" ht="12.75" customHeight="1" x14ac:dyDescent="0.2">
      <c r="A144" s="60"/>
      <c r="B144" s="155"/>
      <c r="C144" s="400"/>
      <c r="D144" s="166"/>
      <c r="E144" s="169"/>
      <c r="F144" s="253" t="s">
        <v>745</v>
      </c>
      <c r="G144" s="359" t="s">
        <v>751</v>
      </c>
      <c r="H144" s="359" t="s">
        <v>751</v>
      </c>
      <c r="I144" s="358" t="s">
        <v>751</v>
      </c>
    </row>
    <row r="145" spans="1:9" ht="12.75" customHeight="1" x14ac:dyDescent="0.2">
      <c r="A145" s="60"/>
      <c r="B145" s="155"/>
      <c r="C145" s="400"/>
      <c r="D145" s="166"/>
      <c r="E145" s="169"/>
      <c r="F145" s="253" t="s">
        <v>1291</v>
      </c>
      <c r="G145" s="359" t="s">
        <v>1292</v>
      </c>
      <c r="H145" s="359" t="s">
        <v>1293</v>
      </c>
      <c r="I145" s="358" t="s">
        <v>1293</v>
      </c>
    </row>
    <row r="146" spans="1:9" ht="21" customHeight="1" x14ac:dyDescent="0.2">
      <c r="A146" s="193"/>
      <c r="B146" s="236"/>
      <c r="C146" s="401"/>
      <c r="D146" s="219"/>
      <c r="E146" s="301"/>
      <c r="F146" s="173" t="s">
        <v>746</v>
      </c>
      <c r="G146" s="359" t="s">
        <v>1365</v>
      </c>
      <c r="H146" s="549" t="s">
        <v>2258</v>
      </c>
      <c r="I146" s="551"/>
    </row>
    <row r="147" spans="1:9" ht="12.75" customHeight="1" x14ac:dyDescent="0.2">
      <c r="A147" s="193"/>
      <c r="B147" s="236"/>
      <c r="C147" s="401"/>
      <c r="D147" s="219"/>
      <c r="E147" s="301"/>
      <c r="F147" s="360" t="s">
        <v>750</v>
      </c>
      <c r="G147" s="361" t="s">
        <v>938</v>
      </c>
      <c r="H147" s="361" t="s">
        <v>938</v>
      </c>
      <c r="I147" s="362" t="s">
        <v>751</v>
      </c>
    </row>
    <row r="148" spans="1:9" ht="12.75" customHeight="1" x14ac:dyDescent="0.2">
      <c r="A148" s="193"/>
      <c r="B148" s="236"/>
      <c r="C148" s="401"/>
      <c r="D148" s="219"/>
      <c r="E148" s="301"/>
      <c r="F148" s="253" t="s">
        <v>747</v>
      </c>
      <c r="G148" s="550" t="s">
        <v>1751</v>
      </c>
      <c r="H148" s="550"/>
      <c r="I148" s="548"/>
    </row>
    <row r="149" spans="1:9" ht="12.75" customHeight="1" x14ac:dyDescent="0.2">
      <c r="A149" s="193"/>
      <c r="B149" s="236"/>
      <c r="C149" s="401"/>
      <c r="D149" s="219"/>
      <c r="E149" s="301"/>
      <c r="F149" s="564" t="s">
        <v>1147</v>
      </c>
      <c r="G149" s="564"/>
      <c r="H149" s="564"/>
      <c r="I149" s="612"/>
    </row>
    <row r="150" spans="1:9" ht="12.75" customHeight="1" x14ac:dyDescent="0.2">
      <c r="A150" s="193"/>
      <c r="B150" s="236"/>
      <c r="C150" s="401"/>
      <c r="D150" s="219"/>
      <c r="E150" s="301"/>
      <c r="F150" s="549" t="s">
        <v>1419</v>
      </c>
      <c r="G150" s="549"/>
      <c r="H150" s="549"/>
      <c r="I150" s="551"/>
    </row>
    <row r="151" spans="1:9" ht="12.75" customHeight="1" thickBot="1" x14ac:dyDescent="0.25">
      <c r="A151" s="60"/>
      <c r="B151" s="155"/>
      <c r="C151" s="400"/>
      <c r="D151" s="168"/>
      <c r="E151" s="302"/>
      <c r="F151" s="556" t="s">
        <v>1420</v>
      </c>
      <c r="G151" s="556"/>
      <c r="H151" s="556"/>
      <c r="I151" s="557"/>
    </row>
    <row r="152" spans="1:9" ht="16.5" thickBot="1" x14ac:dyDescent="0.3">
      <c r="A152" s="617" t="s">
        <v>754</v>
      </c>
      <c r="B152" s="618"/>
      <c r="C152" s="618"/>
      <c r="D152" s="618"/>
      <c r="E152" s="618"/>
      <c r="F152" s="618"/>
      <c r="G152" s="618"/>
      <c r="H152" s="618"/>
      <c r="I152" s="619"/>
    </row>
    <row r="153" spans="1:9" x14ac:dyDescent="0.2">
      <c r="A153" s="60" t="s">
        <v>173</v>
      </c>
      <c r="B153" s="155" t="s">
        <v>1056</v>
      </c>
      <c r="C153" s="400">
        <v>1</v>
      </c>
      <c r="D153" s="166">
        <f>VLOOKUP(A153,'2021 Pricing'!A:B,2,FALSE)</f>
        <v>515</v>
      </c>
      <c r="E153" s="169">
        <f t="shared" ref="E153:E164" si="9">C153*D153</f>
        <v>515</v>
      </c>
      <c r="F153" s="320"/>
      <c r="G153" s="292" t="s">
        <v>978</v>
      </c>
      <c r="H153" s="322" t="s">
        <v>750</v>
      </c>
      <c r="I153" s="294" t="s">
        <v>1036</v>
      </c>
    </row>
    <row r="154" spans="1:9" x14ac:dyDescent="0.2">
      <c r="A154" s="60" t="s">
        <v>174</v>
      </c>
      <c r="B154" s="155" t="s">
        <v>1057</v>
      </c>
      <c r="C154" s="400">
        <v>2</v>
      </c>
      <c r="D154" s="166">
        <f>VLOOKUP(A154,'2021 Pricing'!A:B,2,FALSE)</f>
        <v>489.5</v>
      </c>
      <c r="E154" s="169">
        <f t="shared" si="9"/>
        <v>979</v>
      </c>
      <c r="F154" s="253" t="s">
        <v>967</v>
      </c>
      <c r="G154" s="356" t="s">
        <v>751</v>
      </c>
      <c r="H154" s="356" t="s">
        <v>749</v>
      </c>
      <c r="I154" s="357" t="s">
        <v>748</v>
      </c>
    </row>
    <row r="155" spans="1:9" x14ac:dyDescent="0.2">
      <c r="A155" s="60" t="s">
        <v>175</v>
      </c>
      <c r="B155" s="155" t="s">
        <v>1058</v>
      </c>
      <c r="C155" s="400">
        <v>3</v>
      </c>
      <c r="D155" s="166">
        <f>VLOOKUP(A155,'2021 Pricing'!A:B,2,FALSE)</f>
        <v>437.67</v>
      </c>
      <c r="E155" s="169">
        <f t="shared" si="9"/>
        <v>1313.01</v>
      </c>
      <c r="F155" s="253" t="s">
        <v>1273</v>
      </c>
      <c r="G155" s="356" t="s">
        <v>751</v>
      </c>
      <c r="H155" s="352" t="s">
        <v>752</v>
      </c>
      <c r="I155" s="353" t="s">
        <v>752</v>
      </c>
    </row>
    <row r="156" spans="1:9" x14ac:dyDescent="0.2">
      <c r="A156" s="60" t="s">
        <v>176</v>
      </c>
      <c r="B156" s="155" t="s">
        <v>1059</v>
      </c>
      <c r="C156" s="400">
        <v>4</v>
      </c>
      <c r="D156" s="166">
        <f>VLOOKUP(A156,'2021 Pricing'!A:B,2,FALSE)</f>
        <v>412</v>
      </c>
      <c r="E156" s="169">
        <f t="shared" si="9"/>
        <v>1648</v>
      </c>
      <c r="F156" s="253" t="s">
        <v>740</v>
      </c>
      <c r="G156" s="356" t="s">
        <v>751</v>
      </c>
      <c r="H156" s="356" t="s">
        <v>752</v>
      </c>
      <c r="I156" s="357" t="s">
        <v>752</v>
      </c>
    </row>
    <row r="157" spans="1:9" x14ac:dyDescent="0.2">
      <c r="A157" s="60" t="s">
        <v>177</v>
      </c>
      <c r="B157" s="155" t="s">
        <v>1060</v>
      </c>
      <c r="C157" s="400">
        <v>5</v>
      </c>
      <c r="D157" s="166">
        <f>VLOOKUP(A157,'2021 Pricing'!A:B,2,FALSE)</f>
        <v>376</v>
      </c>
      <c r="E157" s="169">
        <f t="shared" si="9"/>
        <v>1880</v>
      </c>
      <c r="F157" s="253" t="s">
        <v>741</v>
      </c>
      <c r="G157" s="352" t="s">
        <v>753</v>
      </c>
      <c r="H157" s="352" t="s">
        <v>753</v>
      </c>
      <c r="I157" s="353" t="s">
        <v>753</v>
      </c>
    </row>
    <row r="158" spans="1:9" x14ac:dyDescent="0.2">
      <c r="A158" s="193" t="s">
        <v>183</v>
      </c>
      <c r="B158" s="236" t="s">
        <v>184</v>
      </c>
      <c r="C158" s="401">
        <v>1</v>
      </c>
      <c r="D158" s="166">
        <f>VLOOKUP(A158,'2021 Pricing'!A:B,2,FALSE)</f>
        <v>1008</v>
      </c>
      <c r="E158" s="169">
        <f t="shared" si="9"/>
        <v>1008</v>
      </c>
      <c r="F158" s="253" t="s">
        <v>946</v>
      </c>
      <c r="G158" s="352" t="s">
        <v>751</v>
      </c>
      <c r="H158" s="352" t="s">
        <v>751</v>
      </c>
      <c r="I158" s="353" t="s">
        <v>748</v>
      </c>
    </row>
    <row r="159" spans="1:9" x14ac:dyDescent="0.2">
      <c r="A159" s="193" t="s">
        <v>185</v>
      </c>
      <c r="B159" s="236" t="s">
        <v>186</v>
      </c>
      <c r="C159" s="401">
        <v>2</v>
      </c>
      <c r="D159" s="166">
        <f>VLOOKUP(A159,'2021 Pricing'!A:B,2,FALSE)</f>
        <v>1008</v>
      </c>
      <c r="E159" s="169">
        <f t="shared" si="9"/>
        <v>2016</v>
      </c>
      <c r="F159" s="253" t="s">
        <v>742</v>
      </c>
      <c r="G159" s="352" t="s">
        <v>1255</v>
      </c>
      <c r="H159" s="352" t="s">
        <v>751</v>
      </c>
      <c r="I159" s="353" t="s">
        <v>748</v>
      </c>
    </row>
    <row r="160" spans="1:9" x14ac:dyDescent="0.2">
      <c r="A160" s="193" t="s">
        <v>187</v>
      </c>
      <c r="B160" s="236" t="s">
        <v>188</v>
      </c>
      <c r="C160" s="401">
        <v>3</v>
      </c>
      <c r="D160" s="166">
        <f>VLOOKUP(A160,'2021 Pricing'!A:B,2,FALSE)</f>
        <v>1008</v>
      </c>
      <c r="E160" s="169">
        <f t="shared" si="9"/>
        <v>3024</v>
      </c>
      <c r="F160" s="253" t="s">
        <v>743</v>
      </c>
      <c r="G160" s="352" t="s">
        <v>751</v>
      </c>
      <c r="H160" s="352" t="s">
        <v>751</v>
      </c>
      <c r="I160" s="353" t="s">
        <v>751</v>
      </c>
    </row>
    <row r="161" spans="1:9" x14ac:dyDescent="0.2">
      <c r="A161" s="193" t="s">
        <v>189</v>
      </c>
      <c r="B161" s="236" t="s">
        <v>190</v>
      </c>
      <c r="C161" s="401">
        <v>4</v>
      </c>
      <c r="D161" s="166">
        <f>VLOOKUP(A161,'2021 Pricing'!A:B,2,FALSE)</f>
        <v>1008</v>
      </c>
      <c r="E161" s="169">
        <f t="shared" si="9"/>
        <v>4032</v>
      </c>
      <c r="F161" s="253" t="s">
        <v>744</v>
      </c>
      <c r="G161" s="352" t="s">
        <v>751</v>
      </c>
      <c r="H161" s="352" t="s">
        <v>751</v>
      </c>
      <c r="I161" s="353" t="s">
        <v>748</v>
      </c>
    </row>
    <row r="162" spans="1:9" x14ac:dyDescent="0.2">
      <c r="A162" s="193" t="s">
        <v>191</v>
      </c>
      <c r="B162" s="236" t="s">
        <v>192</v>
      </c>
      <c r="C162" s="401">
        <v>5</v>
      </c>
      <c r="D162" s="166">
        <f>VLOOKUP(A162,'2021 Pricing'!A:B,2,FALSE)</f>
        <v>1008</v>
      </c>
      <c r="E162" s="169">
        <f t="shared" si="9"/>
        <v>5040</v>
      </c>
      <c r="F162" s="253" t="s">
        <v>745</v>
      </c>
      <c r="G162" s="352" t="s">
        <v>751</v>
      </c>
      <c r="H162" s="352" t="s">
        <v>751</v>
      </c>
      <c r="I162" s="353" t="s">
        <v>751</v>
      </c>
    </row>
    <row r="163" spans="1:9" ht="24" x14ac:dyDescent="0.2">
      <c r="A163" s="60" t="s">
        <v>193</v>
      </c>
      <c r="B163" s="155" t="s">
        <v>194</v>
      </c>
      <c r="C163" s="400">
        <v>2</v>
      </c>
      <c r="D163" s="166">
        <f>VLOOKUP(A163,'2021 Pricing'!A:B,2,FALSE)</f>
        <v>354</v>
      </c>
      <c r="E163" s="169">
        <f t="shared" si="9"/>
        <v>708</v>
      </c>
      <c r="F163" s="173" t="s">
        <v>746</v>
      </c>
      <c r="G163" s="558" t="s">
        <v>2259</v>
      </c>
      <c r="H163" s="616"/>
      <c r="I163" s="353" t="s">
        <v>1753</v>
      </c>
    </row>
    <row r="164" spans="1:9" x14ac:dyDescent="0.2">
      <c r="A164" s="60" t="s">
        <v>1044</v>
      </c>
      <c r="B164" s="155" t="s">
        <v>1045</v>
      </c>
      <c r="C164" s="400">
        <v>2</v>
      </c>
      <c r="D164" s="166">
        <f>VLOOKUP(A164,'2021 Pricing'!A:B,2,FALSE)</f>
        <v>146.5</v>
      </c>
      <c r="E164" s="169">
        <f t="shared" si="9"/>
        <v>293</v>
      </c>
      <c r="F164" s="360" t="s">
        <v>750</v>
      </c>
      <c r="G164" s="364" t="s">
        <v>938</v>
      </c>
      <c r="H164" s="367" t="s">
        <v>751</v>
      </c>
      <c r="I164" s="365" t="s">
        <v>938</v>
      </c>
    </row>
    <row r="165" spans="1:9" ht="36.75" customHeight="1" x14ac:dyDescent="0.2">
      <c r="A165" s="65"/>
      <c r="B165" s="156"/>
      <c r="C165" s="409"/>
      <c r="D165" s="167"/>
      <c r="E165" s="167"/>
      <c r="F165" s="253" t="s">
        <v>747</v>
      </c>
      <c r="G165" s="552" t="s">
        <v>1751</v>
      </c>
      <c r="H165" s="614"/>
      <c r="I165" s="615"/>
    </row>
    <row r="166" spans="1:9" ht="25.9" customHeight="1" x14ac:dyDescent="0.2">
      <c r="A166" s="65"/>
      <c r="B166" s="156"/>
      <c r="C166" s="409"/>
      <c r="D166" s="167"/>
      <c r="E166" s="167"/>
      <c r="F166" s="606" t="s">
        <v>1492</v>
      </c>
      <c r="G166" s="607"/>
      <c r="H166" s="607"/>
      <c r="I166" s="608"/>
    </row>
    <row r="167" spans="1:9" ht="12.75" customHeight="1" thickBot="1" x14ac:dyDescent="0.25">
      <c r="A167" s="65"/>
      <c r="B167" s="156"/>
      <c r="C167" s="409"/>
      <c r="D167" s="167"/>
      <c r="E167" s="167"/>
      <c r="F167" s="600" t="s">
        <v>1017</v>
      </c>
      <c r="G167" s="600"/>
      <c r="H167" s="553"/>
      <c r="I167" s="601"/>
    </row>
    <row r="168" spans="1:9" ht="16.5" thickBot="1" x14ac:dyDescent="0.3">
      <c r="A168" s="617" t="s">
        <v>27</v>
      </c>
      <c r="B168" s="618"/>
      <c r="C168" s="618"/>
      <c r="D168" s="618"/>
      <c r="E168" s="618"/>
      <c r="F168" s="618"/>
      <c r="G168" s="618"/>
      <c r="H168" s="618"/>
      <c r="I168" s="619"/>
    </row>
    <row r="169" spans="1:9" x14ac:dyDescent="0.2">
      <c r="A169" s="60" t="s">
        <v>195</v>
      </c>
      <c r="B169" s="155" t="s">
        <v>1061</v>
      </c>
      <c r="C169" s="400"/>
      <c r="D169" s="166" t="s">
        <v>1198</v>
      </c>
      <c r="E169" s="166" t="s">
        <v>1198</v>
      </c>
      <c r="F169" s="320"/>
      <c r="G169" s="292" t="s">
        <v>978</v>
      </c>
      <c r="H169" s="322" t="s">
        <v>750</v>
      </c>
      <c r="I169" s="294" t="s">
        <v>1036</v>
      </c>
    </row>
    <row r="170" spans="1:9" x14ac:dyDescent="0.2">
      <c r="A170" s="60" t="s">
        <v>201</v>
      </c>
      <c r="B170" s="155" t="s">
        <v>202</v>
      </c>
      <c r="C170" s="400"/>
      <c r="D170" s="166" t="s">
        <v>1198</v>
      </c>
      <c r="E170" s="166" t="s">
        <v>1198</v>
      </c>
      <c r="F170" s="253" t="s">
        <v>967</v>
      </c>
      <c r="G170" s="356" t="s">
        <v>751</v>
      </c>
      <c r="H170" s="356" t="s">
        <v>749</v>
      </c>
      <c r="I170" s="357" t="s">
        <v>748</v>
      </c>
    </row>
    <row r="171" spans="1:9" x14ac:dyDescent="0.2">
      <c r="A171" s="60"/>
      <c r="B171" s="155"/>
      <c r="C171" s="400"/>
      <c r="D171" s="166"/>
      <c r="E171" s="169"/>
      <c r="F171" s="253" t="s">
        <v>1273</v>
      </c>
      <c r="G171" s="356" t="s">
        <v>751</v>
      </c>
      <c r="H171" s="352" t="s">
        <v>752</v>
      </c>
      <c r="I171" s="353" t="s">
        <v>752</v>
      </c>
    </row>
    <row r="172" spans="1:9" x14ac:dyDescent="0.2">
      <c r="A172" s="193"/>
      <c r="B172" s="236"/>
      <c r="C172" s="401"/>
      <c r="D172" s="219"/>
      <c r="E172" s="301"/>
      <c r="F172" s="253" t="s">
        <v>740</v>
      </c>
      <c r="G172" s="356" t="s">
        <v>751</v>
      </c>
      <c r="H172" s="356" t="s">
        <v>752</v>
      </c>
      <c r="I172" s="357" t="s">
        <v>752</v>
      </c>
    </row>
    <row r="173" spans="1:9" x14ac:dyDescent="0.2">
      <c r="A173" s="193"/>
      <c r="B173" s="236"/>
      <c r="C173" s="401"/>
      <c r="D173" s="219"/>
      <c r="E173" s="301"/>
      <c r="F173" s="253" t="s">
        <v>741</v>
      </c>
      <c r="G173" s="352" t="s">
        <v>753</v>
      </c>
      <c r="H173" s="352" t="s">
        <v>753</v>
      </c>
      <c r="I173" s="353" t="s">
        <v>753</v>
      </c>
    </row>
    <row r="174" spans="1:9" x14ac:dyDescent="0.2">
      <c r="A174" s="193"/>
      <c r="B174" s="236"/>
      <c r="C174" s="401"/>
      <c r="D174" s="219"/>
      <c r="E174" s="301"/>
      <c r="F174" s="253" t="s">
        <v>946</v>
      </c>
      <c r="G174" s="352" t="s">
        <v>751</v>
      </c>
      <c r="H174" s="352" t="s">
        <v>751</v>
      </c>
      <c r="I174" s="353" t="s">
        <v>748</v>
      </c>
    </row>
    <row r="175" spans="1:9" x14ac:dyDescent="0.2">
      <c r="A175" s="65"/>
      <c r="B175" s="156"/>
      <c r="C175" s="409"/>
      <c r="D175" s="167"/>
      <c r="E175" s="167"/>
      <c r="F175" s="253" t="s">
        <v>742</v>
      </c>
      <c r="G175" s="352" t="s">
        <v>1255</v>
      </c>
      <c r="H175" s="352" t="s">
        <v>751</v>
      </c>
      <c r="I175" s="353" t="s">
        <v>748</v>
      </c>
    </row>
    <row r="176" spans="1:9" x14ac:dyDescent="0.2">
      <c r="A176" s="65"/>
      <c r="B176" s="156"/>
      <c r="C176" s="409"/>
      <c r="D176" s="167"/>
      <c r="E176" s="167"/>
      <c r="F176" s="253" t="s">
        <v>743</v>
      </c>
      <c r="G176" s="352" t="s">
        <v>751</v>
      </c>
      <c r="H176" s="352" t="s">
        <v>751</v>
      </c>
      <c r="I176" s="353" t="s">
        <v>751</v>
      </c>
    </row>
    <row r="177" spans="1:9" x14ac:dyDescent="0.2">
      <c r="A177" s="65"/>
      <c r="B177" s="156"/>
      <c r="C177" s="409"/>
      <c r="D177" s="167"/>
      <c r="E177" s="167"/>
      <c r="F177" s="253" t="s">
        <v>744</v>
      </c>
      <c r="G177" s="352" t="s">
        <v>751</v>
      </c>
      <c r="H177" s="352" t="s">
        <v>751</v>
      </c>
      <c r="I177" s="353" t="s">
        <v>748</v>
      </c>
    </row>
    <row r="178" spans="1:9" x14ac:dyDescent="0.2">
      <c r="A178" s="60"/>
      <c r="B178" s="155"/>
      <c r="C178" s="400"/>
      <c r="D178" s="166"/>
      <c r="E178" s="171"/>
      <c r="F178" s="253" t="s">
        <v>745</v>
      </c>
      <c r="G178" s="352" t="s">
        <v>751</v>
      </c>
      <c r="H178" s="352" t="s">
        <v>751</v>
      </c>
      <c r="I178" s="353" t="s">
        <v>751</v>
      </c>
    </row>
    <row r="179" spans="1:9" x14ac:dyDescent="0.2">
      <c r="A179" s="60"/>
      <c r="B179" s="155"/>
      <c r="C179" s="400"/>
      <c r="D179" s="166"/>
      <c r="E179" s="171"/>
      <c r="F179" s="355" t="s">
        <v>746</v>
      </c>
      <c r="G179" s="613" t="s">
        <v>1754</v>
      </c>
      <c r="H179" s="613"/>
      <c r="I179" s="357" t="s">
        <v>971</v>
      </c>
    </row>
    <row r="180" spans="1:9" x14ac:dyDescent="0.2">
      <c r="A180" s="60"/>
      <c r="B180" s="155"/>
      <c r="C180" s="400"/>
      <c r="D180" s="166"/>
      <c r="E180" s="171"/>
      <c r="F180" s="366" t="s">
        <v>750</v>
      </c>
      <c r="G180" s="364" t="s">
        <v>938</v>
      </c>
      <c r="H180" s="364" t="s">
        <v>751</v>
      </c>
      <c r="I180" s="365" t="s">
        <v>938</v>
      </c>
    </row>
    <row r="181" spans="1:9" ht="13.15" customHeight="1" x14ac:dyDescent="0.2">
      <c r="A181" s="60"/>
      <c r="B181" s="155"/>
      <c r="C181" s="400"/>
      <c r="D181" s="166"/>
      <c r="E181" s="171"/>
      <c r="F181" s="565" t="s">
        <v>1494</v>
      </c>
      <c r="G181" s="566"/>
      <c r="H181" s="566"/>
      <c r="I181" s="567"/>
    </row>
    <row r="182" spans="1:9" ht="13.5" thickBot="1" x14ac:dyDescent="0.25">
      <c r="A182" s="60"/>
      <c r="B182" s="155"/>
      <c r="C182" s="400"/>
      <c r="D182" s="166"/>
      <c r="E182" s="171"/>
      <c r="F182" s="568"/>
      <c r="G182" s="569"/>
      <c r="H182" s="569"/>
      <c r="I182" s="570"/>
    </row>
    <row r="183" spans="1:9" ht="13.5" customHeight="1" thickBot="1" x14ac:dyDescent="0.3">
      <c r="A183" s="617" t="s">
        <v>1421</v>
      </c>
      <c r="B183" s="618"/>
      <c r="C183" s="618"/>
      <c r="D183" s="618"/>
      <c r="E183" s="618"/>
      <c r="F183" s="618"/>
      <c r="G183" s="618"/>
      <c r="H183" s="618"/>
      <c r="I183" s="619"/>
    </row>
    <row r="184" spans="1:9" ht="15" x14ac:dyDescent="0.25">
      <c r="A184" s="300" t="s">
        <v>1402</v>
      </c>
      <c r="B184" s="288" t="s">
        <v>1403</v>
      </c>
      <c r="C184" s="399">
        <v>1</v>
      </c>
      <c r="D184" s="289">
        <f>VLOOKUP(A184,'2021 Pricing'!A:B,2,FALSE)</f>
        <v>950</v>
      </c>
      <c r="E184" s="423">
        <f t="shared" ref="E184:E189" si="10">C184*D184</f>
        <v>950</v>
      </c>
      <c r="F184" s="314"/>
      <c r="G184" s="315" t="s">
        <v>1414</v>
      </c>
      <c r="H184" s="315" t="s">
        <v>1286</v>
      </c>
      <c r="I184" s="326" t="s">
        <v>1287</v>
      </c>
    </row>
    <row r="185" spans="1:9" ht="15" x14ac:dyDescent="0.25">
      <c r="A185" s="300" t="s">
        <v>1404</v>
      </c>
      <c r="B185" s="288" t="s">
        <v>1405</v>
      </c>
      <c r="C185" s="399">
        <v>3</v>
      </c>
      <c r="D185" s="289">
        <f>VLOOKUP(A185,'2021 Pricing'!A:B,2,FALSE)</f>
        <v>855</v>
      </c>
      <c r="E185" s="423">
        <f t="shared" si="10"/>
        <v>2565</v>
      </c>
      <c r="F185" s="253" t="s">
        <v>967</v>
      </c>
      <c r="G185" s="359" t="s">
        <v>748</v>
      </c>
      <c r="H185" s="359" t="s">
        <v>926</v>
      </c>
      <c r="I185" s="358" t="s">
        <v>749</v>
      </c>
    </row>
    <row r="186" spans="1:9" ht="15" x14ac:dyDescent="0.25">
      <c r="A186" s="300" t="s">
        <v>1406</v>
      </c>
      <c r="B186" s="288" t="s">
        <v>1407</v>
      </c>
      <c r="C186" s="399">
        <v>1</v>
      </c>
      <c r="D186" s="289">
        <f>VLOOKUP(A186,'2021 Pricing'!A:B,2,FALSE)</f>
        <v>1890</v>
      </c>
      <c r="E186" s="423">
        <f t="shared" si="10"/>
        <v>1890</v>
      </c>
      <c r="F186" s="253" t="s">
        <v>1273</v>
      </c>
      <c r="G186" s="359" t="s">
        <v>751</v>
      </c>
      <c r="H186" s="359" t="s">
        <v>752</v>
      </c>
      <c r="I186" s="358" t="s">
        <v>752</v>
      </c>
    </row>
    <row r="187" spans="1:9" ht="15" x14ac:dyDescent="0.25">
      <c r="A187" s="300" t="s">
        <v>1408</v>
      </c>
      <c r="B187" s="288" t="s">
        <v>1409</v>
      </c>
      <c r="C187" s="399">
        <v>3</v>
      </c>
      <c r="D187" s="289">
        <f>VLOOKUP(A187,'2021 Pricing'!A:B,2,FALSE)</f>
        <v>1701</v>
      </c>
      <c r="E187" s="423">
        <f t="shared" si="10"/>
        <v>5103</v>
      </c>
      <c r="F187" s="253" t="s">
        <v>740</v>
      </c>
      <c r="G187" s="359" t="s">
        <v>1380</v>
      </c>
      <c r="H187" s="359" t="s">
        <v>1381</v>
      </c>
      <c r="I187" s="358" t="s">
        <v>1381</v>
      </c>
    </row>
    <row r="188" spans="1:9" ht="15" x14ac:dyDescent="0.25">
      <c r="A188" s="300" t="s">
        <v>1410</v>
      </c>
      <c r="B188" s="288" t="s">
        <v>1411</v>
      </c>
      <c r="C188" s="399">
        <v>3</v>
      </c>
      <c r="D188" s="289">
        <f>VLOOKUP(A188,'2021 Pricing'!A:B,2,FALSE)</f>
        <v>513</v>
      </c>
      <c r="E188" s="423">
        <f t="shared" si="10"/>
        <v>1539</v>
      </c>
      <c r="F188" s="253" t="s">
        <v>1396</v>
      </c>
      <c r="G188" s="359" t="s">
        <v>1415</v>
      </c>
      <c r="H188" s="359" t="s">
        <v>1415</v>
      </c>
      <c r="I188" s="358" t="s">
        <v>1415</v>
      </c>
    </row>
    <row r="189" spans="1:9" ht="15" x14ac:dyDescent="0.25">
      <c r="A189" s="300" t="s">
        <v>1412</v>
      </c>
      <c r="B189" s="288" t="s">
        <v>1413</v>
      </c>
      <c r="C189" s="399">
        <v>3</v>
      </c>
      <c r="D189" s="289">
        <f>VLOOKUP(A189,'2021 Pricing'!A:B,2,FALSE)</f>
        <v>1021</v>
      </c>
      <c r="E189" s="423">
        <f t="shared" si="10"/>
        <v>3063</v>
      </c>
      <c r="F189" s="253" t="s">
        <v>946</v>
      </c>
      <c r="G189" s="359" t="s">
        <v>748</v>
      </c>
      <c r="H189" s="359" t="s">
        <v>751</v>
      </c>
      <c r="I189" s="358" t="s">
        <v>751</v>
      </c>
    </row>
    <row r="190" spans="1:9" x14ac:dyDescent="0.2">
      <c r="A190" s="60"/>
      <c r="B190" s="155"/>
      <c r="C190" s="400"/>
      <c r="D190" s="166"/>
      <c r="E190" s="169"/>
      <c r="F190" s="253" t="s">
        <v>1416</v>
      </c>
      <c r="G190" s="359" t="s">
        <v>748</v>
      </c>
      <c r="H190" s="359" t="s">
        <v>751</v>
      </c>
      <c r="I190" s="358" t="s">
        <v>751</v>
      </c>
    </row>
    <row r="191" spans="1:9" x14ac:dyDescent="0.2">
      <c r="A191" s="60"/>
      <c r="B191" s="155"/>
      <c r="C191" s="400"/>
      <c r="D191" s="166"/>
      <c r="E191" s="169"/>
      <c r="F191" s="253" t="s">
        <v>1417</v>
      </c>
      <c r="G191" s="359" t="s">
        <v>751</v>
      </c>
      <c r="H191" s="359" t="s">
        <v>751</v>
      </c>
      <c r="I191" s="358" t="s">
        <v>751</v>
      </c>
    </row>
    <row r="192" spans="1:9" x14ac:dyDescent="0.2">
      <c r="A192" s="60"/>
      <c r="B192" s="155"/>
      <c r="C192" s="400"/>
      <c r="D192" s="166"/>
      <c r="E192" s="169"/>
      <c r="F192" s="253" t="s">
        <v>744</v>
      </c>
      <c r="G192" s="359" t="s">
        <v>748</v>
      </c>
      <c r="H192" s="359" t="s">
        <v>751</v>
      </c>
      <c r="I192" s="358" t="s">
        <v>751</v>
      </c>
    </row>
    <row r="193" spans="1:9" x14ac:dyDescent="0.2">
      <c r="A193" s="60"/>
      <c r="B193" s="155"/>
      <c r="C193" s="400"/>
      <c r="D193" s="166"/>
      <c r="E193" s="169"/>
      <c r="F193" s="253" t="s">
        <v>745</v>
      </c>
      <c r="G193" s="359" t="s">
        <v>751</v>
      </c>
      <c r="H193" s="359" t="s">
        <v>751</v>
      </c>
      <c r="I193" s="358" t="s">
        <v>751</v>
      </c>
    </row>
    <row r="194" spans="1:9" x14ac:dyDescent="0.2">
      <c r="A194" s="60"/>
      <c r="B194" s="155"/>
      <c r="C194" s="400"/>
      <c r="D194" s="166"/>
      <c r="E194" s="169"/>
      <c r="F194" s="253" t="s">
        <v>1291</v>
      </c>
      <c r="G194" s="359" t="s">
        <v>1292</v>
      </c>
      <c r="H194" s="359" t="s">
        <v>1293</v>
      </c>
      <c r="I194" s="358" t="s">
        <v>1293</v>
      </c>
    </row>
    <row r="195" spans="1:9" ht="21.75" customHeight="1" x14ac:dyDescent="0.2">
      <c r="A195" s="193"/>
      <c r="B195" s="236"/>
      <c r="C195" s="401"/>
      <c r="D195" s="219"/>
      <c r="E195" s="301"/>
      <c r="F195" s="173" t="s">
        <v>746</v>
      </c>
      <c r="G195" s="359" t="s">
        <v>1365</v>
      </c>
      <c r="H195" s="549" t="s">
        <v>2257</v>
      </c>
      <c r="I195" s="551"/>
    </row>
    <row r="196" spans="1:9" ht="24" customHeight="1" x14ac:dyDescent="0.2">
      <c r="A196" s="193"/>
      <c r="B196" s="236"/>
      <c r="C196" s="401"/>
      <c r="D196" s="219"/>
      <c r="E196" s="301"/>
      <c r="F196" s="360" t="s">
        <v>750</v>
      </c>
      <c r="G196" s="361" t="s">
        <v>938</v>
      </c>
      <c r="H196" s="361" t="s">
        <v>938</v>
      </c>
      <c r="I196" s="362" t="s">
        <v>751</v>
      </c>
    </row>
    <row r="197" spans="1:9" x14ac:dyDescent="0.2">
      <c r="A197" s="193"/>
      <c r="B197" s="236"/>
      <c r="C197" s="401"/>
      <c r="D197" s="219"/>
      <c r="E197" s="301"/>
      <c r="F197" s="253" t="s">
        <v>747</v>
      </c>
      <c r="G197" s="550" t="s">
        <v>1751</v>
      </c>
      <c r="H197" s="550"/>
      <c r="I197" s="548"/>
    </row>
    <row r="198" spans="1:9" x14ac:dyDescent="0.2">
      <c r="A198" s="193"/>
      <c r="B198" s="236"/>
      <c r="C198" s="401"/>
      <c r="D198" s="219"/>
      <c r="E198" s="301"/>
      <c r="F198" s="564" t="s">
        <v>1147</v>
      </c>
      <c r="G198" s="564"/>
      <c r="H198" s="564"/>
      <c r="I198" s="612"/>
    </row>
    <row r="199" spans="1:9" x14ac:dyDescent="0.2">
      <c r="A199" s="193"/>
      <c r="B199" s="236"/>
      <c r="C199" s="401"/>
      <c r="D199" s="219"/>
      <c r="E199" s="301"/>
      <c r="F199" s="549" t="s">
        <v>1419</v>
      </c>
      <c r="G199" s="549"/>
      <c r="H199" s="549"/>
      <c r="I199" s="551"/>
    </row>
    <row r="200" spans="1:9" ht="12.75" customHeight="1" thickBot="1" x14ac:dyDescent="0.25">
      <c r="A200" s="60"/>
      <c r="B200" s="155"/>
      <c r="C200" s="400"/>
      <c r="D200" s="168"/>
      <c r="E200" s="302"/>
      <c r="F200" s="556" t="s">
        <v>1420</v>
      </c>
      <c r="G200" s="556"/>
      <c r="H200" s="556"/>
      <c r="I200" s="557"/>
    </row>
    <row r="201" spans="1:9" ht="16.5" thickBot="1" x14ac:dyDescent="0.3">
      <c r="A201" s="617" t="s">
        <v>60</v>
      </c>
      <c r="B201" s="618"/>
      <c r="C201" s="618"/>
      <c r="D201" s="618"/>
      <c r="E201" s="618"/>
      <c r="F201" s="618"/>
      <c r="G201" s="618"/>
      <c r="H201" s="618"/>
      <c r="I201" s="619"/>
    </row>
    <row r="202" spans="1:9" x14ac:dyDescent="0.2">
      <c r="A202" s="60" t="s">
        <v>205</v>
      </c>
      <c r="B202" s="155" t="s">
        <v>1062</v>
      </c>
      <c r="C202" s="400">
        <v>1</v>
      </c>
      <c r="D202" s="166">
        <f>VLOOKUP(A202,'2021 Pricing'!A:B,2,FALSE)</f>
        <v>950</v>
      </c>
      <c r="E202" s="169">
        <f t="shared" ref="E202:E213" si="11">C202*D202</f>
        <v>950</v>
      </c>
      <c r="F202" s="321"/>
      <c r="G202" s="292" t="s">
        <v>978</v>
      </c>
      <c r="H202" s="322" t="s">
        <v>750</v>
      </c>
      <c r="I202" s="294" t="s">
        <v>1036</v>
      </c>
    </row>
    <row r="203" spans="1:9" x14ac:dyDescent="0.2">
      <c r="A203" s="60" t="s">
        <v>206</v>
      </c>
      <c r="B203" s="155" t="s">
        <v>1063</v>
      </c>
      <c r="C203" s="400">
        <v>2</v>
      </c>
      <c r="D203" s="166">
        <f>VLOOKUP(A203,'2021 Pricing'!A:B,2,FALSE)</f>
        <v>902.5</v>
      </c>
      <c r="E203" s="169">
        <f t="shared" si="11"/>
        <v>1805</v>
      </c>
      <c r="F203" s="253" t="s">
        <v>967</v>
      </c>
      <c r="G203" s="356" t="s">
        <v>751</v>
      </c>
      <c r="H203" s="356" t="s">
        <v>749</v>
      </c>
      <c r="I203" s="305" t="s">
        <v>748</v>
      </c>
    </row>
    <row r="204" spans="1:9" x14ac:dyDescent="0.2">
      <c r="A204" s="60" t="s">
        <v>207</v>
      </c>
      <c r="B204" s="155" t="s">
        <v>1064</v>
      </c>
      <c r="C204" s="400">
        <v>3</v>
      </c>
      <c r="D204" s="166">
        <f>VLOOKUP(A204,'2021 Pricing'!A:B,2,FALSE)</f>
        <v>807.67</v>
      </c>
      <c r="E204" s="169">
        <f t="shared" si="11"/>
        <v>2423.0099999999998</v>
      </c>
      <c r="F204" s="253" t="s">
        <v>1273</v>
      </c>
      <c r="G204" s="356" t="s">
        <v>751</v>
      </c>
      <c r="H204" s="352" t="s">
        <v>752</v>
      </c>
      <c r="I204" s="306" t="s">
        <v>752</v>
      </c>
    </row>
    <row r="205" spans="1:9" x14ac:dyDescent="0.2">
      <c r="A205" s="60" t="s">
        <v>208</v>
      </c>
      <c r="B205" s="155" t="s">
        <v>1065</v>
      </c>
      <c r="C205" s="400">
        <v>4</v>
      </c>
      <c r="D205" s="166">
        <f>VLOOKUP(A205,'2021 Pricing'!A:B,2,FALSE)</f>
        <v>760</v>
      </c>
      <c r="E205" s="169">
        <f t="shared" si="11"/>
        <v>3040</v>
      </c>
      <c r="F205" s="253" t="s">
        <v>740</v>
      </c>
      <c r="G205" s="356" t="s">
        <v>751</v>
      </c>
      <c r="H205" s="356" t="s">
        <v>752</v>
      </c>
      <c r="I205" s="305" t="s">
        <v>752</v>
      </c>
    </row>
    <row r="206" spans="1:9" x14ac:dyDescent="0.2">
      <c r="A206" s="60" t="s">
        <v>209</v>
      </c>
      <c r="B206" s="155" t="s">
        <v>1066</v>
      </c>
      <c r="C206" s="400">
        <v>5</v>
      </c>
      <c r="D206" s="166">
        <f>VLOOKUP(A206,'2021 Pricing'!A:B,2,FALSE)</f>
        <v>693.6</v>
      </c>
      <c r="E206" s="169">
        <f t="shared" si="11"/>
        <v>3468</v>
      </c>
      <c r="F206" s="253" t="s">
        <v>1396</v>
      </c>
      <c r="G206" s="352" t="s">
        <v>753</v>
      </c>
      <c r="H206" s="352" t="s">
        <v>753</v>
      </c>
      <c r="I206" s="306" t="s">
        <v>753</v>
      </c>
    </row>
    <row r="207" spans="1:9" x14ac:dyDescent="0.2">
      <c r="A207" s="193" t="s">
        <v>215</v>
      </c>
      <c r="B207" s="236" t="s">
        <v>216</v>
      </c>
      <c r="C207" s="401">
        <v>1</v>
      </c>
      <c r="D207" s="166">
        <f>VLOOKUP(A207,'2021 Pricing'!A:B,2,FALSE)</f>
        <v>1890</v>
      </c>
      <c r="E207" s="169">
        <f t="shared" si="11"/>
        <v>1890</v>
      </c>
      <c r="F207" s="253" t="s">
        <v>946</v>
      </c>
      <c r="G207" s="352" t="s">
        <v>751</v>
      </c>
      <c r="H207" s="352" t="s">
        <v>751</v>
      </c>
      <c r="I207" s="306" t="s">
        <v>748</v>
      </c>
    </row>
    <row r="208" spans="1:9" x14ac:dyDescent="0.2">
      <c r="A208" s="193" t="s">
        <v>217</v>
      </c>
      <c r="B208" s="236" t="s">
        <v>218</v>
      </c>
      <c r="C208" s="401">
        <v>2</v>
      </c>
      <c r="D208" s="166">
        <f>VLOOKUP(A208,'2021 Pricing'!A:B,2,FALSE)</f>
        <v>1890</v>
      </c>
      <c r="E208" s="169">
        <f t="shared" si="11"/>
        <v>3780</v>
      </c>
      <c r="F208" s="253" t="s">
        <v>1416</v>
      </c>
      <c r="G208" s="352" t="s">
        <v>1255</v>
      </c>
      <c r="H208" s="352" t="s">
        <v>751</v>
      </c>
      <c r="I208" s="306" t="s">
        <v>748</v>
      </c>
    </row>
    <row r="209" spans="1:9" x14ac:dyDescent="0.2">
      <c r="A209" s="193" t="s">
        <v>219</v>
      </c>
      <c r="B209" s="236" t="s">
        <v>220</v>
      </c>
      <c r="C209" s="401">
        <v>3</v>
      </c>
      <c r="D209" s="166">
        <f>VLOOKUP(A209,'2021 Pricing'!A:B,2,FALSE)</f>
        <v>1890</v>
      </c>
      <c r="E209" s="169">
        <f t="shared" si="11"/>
        <v>5670</v>
      </c>
      <c r="F209" s="253" t="s">
        <v>1417</v>
      </c>
      <c r="G209" s="352" t="s">
        <v>751</v>
      </c>
      <c r="H209" s="352" t="s">
        <v>751</v>
      </c>
      <c r="I209" s="306" t="s">
        <v>751</v>
      </c>
    </row>
    <row r="210" spans="1:9" x14ac:dyDescent="0.2">
      <c r="A210" s="193" t="s">
        <v>221</v>
      </c>
      <c r="B210" s="236" t="s">
        <v>222</v>
      </c>
      <c r="C210" s="401">
        <v>4</v>
      </c>
      <c r="D210" s="166">
        <f>VLOOKUP(A210,'2021 Pricing'!A:B,2,FALSE)</f>
        <v>1890</v>
      </c>
      <c r="E210" s="169">
        <f t="shared" si="11"/>
        <v>7560</v>
      </c>
      <c r="F210" s="253" t="s">
        <v>744</v>
      </c>
      <c r="G210" s="352" t="s">
        <v>751</v>
      </c>
      <c r="H210" s="352" t="s">
        <v>751</v>
      </c>
      <c r="I210" s="306" t="s">
        <v>748</v>
      </c>
    </row>
    <row r="211" spans="1:9" x14ac:dyDescent="0.2">
      <c r="A211" s="193" t="s">
        <v>223</v>
      </c>
      <c r="B211" s="236" t="s">
        <v>224</v>
      </c>
      <c r="C211" s="401">
        <v>5</v>
      </c>
      <c r="D211" s="166">
        <f>VLOOKUP(A211,'2021 Pricing'!A:B,2,FALSE)</f>
        <v>1890</v>
      </c>
      <c r="E211" s="169">
        <f t="shared" si="11"/>
        <v>9450</v>
      </c>
      <c r="F211" s="253" t="s">
        <v>745</v>
      </c>
      <c r="G211" s="352" t="s">
        <v>751</v>
      </c>
      <c r="H211" s="352" t="s">
        <v>751</v>
      </c>
      <c r="I211" s="306" t="s">
        <v>751</v>
      </c>
    </row>
    <row r="212" spans="1:9" x14ac:dyDescent="0.2">
      <c r="A212" s="60" t="s">
        <v>225</v>
      </c>
      <c r="B212" s="155" t="s">
        <v>226</v>
      </c>
      <c r="C212" s="400">
        <v>2</v>
      </c>
      <c r="D212" s="166">
        <f>VLOOKUP(A212,'2021 Pricing'!A:B,2,FALSE)</f>
        <v>688.5</v>
      </c>
      <c r="E212" s="169">
        <f t="shared" si="11"/>
        <v>1377</v>
      </c>
      <c r="F212" s="310" t="s">
        <v>1291</v>
      </c>
      <c r="G212" s="352"/>
      <c r="H212" s="352"/>
      <c r="I212" s="306"/>
    </row>
    <row r="213" spans="1:9" ht="24" x14ac:dyDescent="0.2">
      <c r="A213" s="60" t="s">
        <v>1046</v>
      </c>
      <c r="B213" s="155" t="s">
        <v>1047</v>
      </c>
      <c r="C213" s="400">
        <v>2</v>
      </c>
      <c r="D213" s="166">
        <f>VLOOKUP(A213,'2021 Pricing'!A:B,2,FALSE)</f>
        <v>372</v>
      </c>
      <c r="E213" s="169">
        <f t="shared" si="11"/>
        <v>744</v>
      </c>
      <c r="F213" s="173" t="s">
        <v>746</v>
      </c>
      <c r="G213" s="549" t="s">
        <v>2258</v>
      </c>
      <c r="H213" s="549"/>
      <c r="I213" s="306" t="s">
        <v>1752</v>
      </c>
    </row>
    <row r="214" spans="1:9" x14ac:dyDescent="0.2">
      <c r="A214" s="60"/>
      <c r="B214" s="155"/>
      <c r="C214" s="400"/>
      <c r="D214" s="168"/>
      <c r="E214" s="302"/>
      <c r="F214" s="363" t="s">
        <v>750</v>
      </c>
      <c r="G214" s="364" t="s">
        <v>938</v>
      </c>
      <c r="H214" s="364" t="s">
        <v>751</v>
      </c>
      <c r="I214" s="365" t="s">
        <v>938</v>
      </c>
    </row>
    <row r="215" spans="1:9" x14ac:dyDescent="0.2">
      <c r="A215" s="60"/>
      <c r="B215" s="155"/>
      <c r="C215" s="400"/>
      <c r="D215" s="168"/>
      <c r="E215" s="302"/>
      <c r="F215" s="253" t="s">
        <v>747</v>
      </c>
      <c r="G215" s="550" t="s">
        <v>1751</v>
      </c>
      <c r="H215" s="552"/>
      <c r="I215" s="548"/>
    </row>
    <row r="216" spans="1:9" x14ac:dyDescent="0.2">
      <c r="A216" s="60"/>
      <c r="B216" s="155"/>
      <c r="C216" s="400"/>
      <c r="D216" s="168"/>
      <c r="E216" s="302"/>
      <c r="F216" s="606" t="s">
        <v>1147</v>
      </c>
      <c r="G216" s="607"/>
      <c r="H216" s="607"/>
      <c r="I216" s="608"/>
    </row>
    <row r="217" spans="1:9" x14ac:dyDescent="0.2">
      <c r="A217" s="60"/>
      <c r="B217" s="155"/>
      <c r="C217" s="400"/>
      <c r="D217" s="168"/>
      <c r="E217" s="302"/>
      <c r="F217" s="558" t="s">
        <v>1419</v>
      </c>
      <c r="G217" s="559"/>
      <c r="H217" s="559"/>
      <c r="I217" s="560"/>
    </row>
    <row r="218" spans="1:9" ht="13.5" thickBot="1" x14ac:dyDescent="0.25">
      <c r="A218" s="62"/>
      <c r="B218" s="63"/>
      <c r="C218" s="412"/>
      <c r="D218" s="303"/>
      <c r="E218" s="304"/>
      <c r="F218" s="609" t="s">
        <v>1420</v>
      </c>
      <c r="G218" s="610"/>
      <c r="H218" s="610"/>
      <c r="I218" s="611"/>
    </row>
  </sheetData>
  <mergeCells count="71">
    <mergeCell ref="A1:I1"/>
    <mergeCell ref="A183:I183"/>
    <mergeCell ref="A201:I201"/>
    <mergeCell ref="A15:I15"/>
    <mergeCell ref="A4:I4"/>
    <mergeCell ref="A2:I2"/>
    <mergeCell ref="A168:I168"/>
    <mergeCell ref="A71:I71"/>
    <mergeCell ref="A65:I65"/>
    <mergeCell ref="A53:I53"/>
    <mergeCell ref="A36:I36"/>
    <mergeCell ref="A22:I22"/>
    <mergeCell ref="F84:I84"/>
    <mergeCell ref="I87:I103"/>
    <mergeCell ref="G99:H99"/>
    <mergeCell ref="G148:I148"/>
    <mergeCell ref="F149:I149"/>
    <mergeCell ref="A134:I134"/>
    <mergeCell ref="A118:I118"/>
    <mergeCell ref="A85:I85"/>
    <mergeCell ref="A104:I104"/>
    <mergeCell ref="F150:I150"/>
    <mergeCell ref="F151:I151"/>
    <mergeCell ref="G179:H179"/>
    <mergeCell ref="G165:I165"/>
    <mergeCell ref="F167:I167"/>
    <mergeCell ref="F166:I166"/>
    <mergeCell ref="G163:H163"/>
    <mergeCell ref="A152:I152"/>
    <mergeCell ref="F216:I216"/>
    <mergeCell ref="F217:I217"/>
    <mergeCell ref="F218:I218"/>
    <mergeCell ref="H195:I195"/>
    <mergeCell ref="G213:H213"/>
    <mergeCell ref="G197:I197"/>
    <mergeCell ref="F199:I199"/>
    <mergeCell ref="F200:I200"/>
    <mergeCell ref="F198:I198"/>
    <mergeCell ref="G215:I215"/>
    <mergeCell ref="F181:I182"/>
    <mergeCell ref="F3:I3"/>
    <mergeCell ref="I55:I64"/>
    <mergeCell ref="I67:I70"/>
    <mergeCell ref="G20:G21"/>
    <mergeCell ref="F20:F21"/>
    <mergeCell ref="H20:H21"/>
    <mergeCell ref="I17:I21"/>
    <mergeCell ref="G50:I50"/>
    <mergeCell ref="F47:F49"/>
    <mergeCell ref="G47:I49"/>
    <mergeCell ref="F51:I52"/>
    <mergeCell ref="H63:H64"/>
    <mergeCell ref="F70:H70"/>
    <mergeCell ref="G13:H13"/>
    <mergeCell ref="F14:H14"/>
    <mergeCell ref="I6:I14"/>
    <mergeCell ref="I106:I116"/>
    <mergeCell ref="G129:H129"/>
    <mergeCell ref="H115:H116"/>
    <mergeCell ref="H146:I146"/>
    <mergeCell ref="G131:I131"/>
    <mergeCell ref="F133:I133"/>
    <mergeCell ref="F117:I117"/>
    <mergeCell ref="F132:I132"/>
    <mergeCell ref="G34:H34"/>
    <mergeCell ref="F35:H35"/>
    <mergeCell ref="I24:I35"/>
    <mergeCell ref="F102:H103"/>
    <mergeCell ref="F100:H101"/>
    <mergeCell ref="I73:I83"/>
    <mergeCell ref="H82:H83"/>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14D-0DA5-4987-B5FC-3F32981B08C3}">
  <dimension ref="A1:H479"/>
  <sheetViews>
    <sheetView workbookViewId="0">
      <pane ySplit="1" topLeftCell="A2" activePane="bottomLeft" state="frozen"/>
      <selection pane="bottomLeft"/>
    </sheetView>
  </sheetViews>
  <sheetFormatPr defaultRowHeight="12.75" x14ac:dyDescent="0.2"/>
  <cols>
    <col min="1" max="1" width="6" style="198" bestFit="1" customWidth="1"/>
    <col min="2" max="2" width="7" style="198" bestFit="1" customWidth="1"/>
    <col min="3" max="3" width="6" style="198" bestFit="1" customWidth="1"/>
    <col min="4" max="4" width="20" style="198" bestFit="1" customWidth="1"/>
    <col min="5" max="6" width="13" style="198" bestFit="1" customWidth="1"/>
    <col min="7" max="7" width="12" style="198" bestFit="1" customWidth="1"/>
    <col min="8" max="8" width="21.7109375" customWidth="1"/>
  </cols>
  <sheetData>
    <row r="1" spans="1:8" x14ac:dyDescent="0.2">
      <c r="A1" s="538" t="s">
        <v>1757</v>
      </c>
      <c r="B1" s="538" t="s">
        <v>1758</v>
      </c>
      <c r="C1" s="538" t="s">
        <v>1759</v>
      </c>
      <c r="D1" s="538" t="s">
        <v>1760</v>
      </c>
      <c r="E1" s="538" t="s">
        <v>1761</v>
      </c>
      <c r="F1" s="538" t="s">
        <v>1762</v>
      </c>
      <c r="G1" s="538" t="s">
        <v>1763</v>
      </c>
      <c r="H1" s="542" t="s">
        <v>2249</v>
      </c>
    </row>
    <row r="2" spans="1:8" x14ac:dyDescent="0.2">
      <c r="A2" s="198" t="s">
        <v>1764</v>
      </c>
      <c r="B2" s="198" t="s">
        <v>1765</v>
      </c>
      <c r="C2" s="198" t="s">
        <v>1766</v>
      </c>
      <c r="D2" s="198" t="s">
        <v>504</v>
      </c>
      <c r="E2" s="539">
        <v>2958465</v>
      </c>
      <c r="F2" s="539">
        <v>44105</v>
      </c>
      <c r="G2" s="198" t="s">
        <v>1767</v>
      </c>
      <c r="H2" s="543">
        <f>_xlfn.XLOOKUP(G2,'KONP Pricing'!A:A,'KONP Pricing'!B:B,"Not Priced")</f>
        <v>357</v>
      </c>
    </row>
    <row r="3" spans="1:8" x14ac:dyDescent="0.2">
      <c r="A3" s="198" t="s">
        <v>1764</v>
      </c>
      <c r="B3" s="198" t="s">
        <v>1765</v>
      </c>
      <c r="C3" s="198" t="s">
        <v>1766</v>
      </c>
      <c r="D3" s="198" t="s">
        <v>505</v>
      </c>
      <c r="E3" s="539">
        <v>2958465</v>
      </c>
      <c r="F3" s="539">
        <v>44105</v>
      </c>
      <c r="G3" s="198" t="s">
        <v>1768</v>
      </c>
      <c r="H3" s="543">
        <f>_xlfn.XLOOKUP(G3,'KONP Pricing'!A:A,'KONP Pricing'!B:B,"Not Priced")</f>
        <v>494</v>
      </c>
    </row>
    <row r="4" spans="1:8" x14ac:dyDescent="0.2">
      <c r="A4" s="198" t="s">
        <v>1764</v>
      </c>
      <c r="B4" s="198" t="s">
        <v>1765</v>
      </c>
      <c r="C4" s="198" t="s">
        <v>1766</v>
      </c>
      <c r="D4" s="198" t="s">
        <v>506</v>
      </c>
      <c r="E4" s="539">
        <v>2958465</v>
      </c>
      <c r="F4" s="539">
        <v>44105</v>
      </c>
      <c r="G4" s="198" t="s">
        <v>1769</v>
      </c>
      <c r="H4" s="543">
        <f>_xlfn.XLOOKUP(G4,'KONP Pricing'!A:A,'KONP Pricing'!B:B,"Not Priced")</f>
        <v>115.5</v>
      </c>
    </row>
    <row r="5" spans="1:8" x14ac:dyDescent="0.2">
      <c r="A5" s="198" t="s">
        <v>1764</v>
      </c>
      <c r="B5" s="198" t="s">
        <v>1765</v>
      </c>
      <c r="C5" s="198" t="s">
        <v>1766</v>
      </c>
      <c r="D5" s="198" t="s">
        <v>507</v>
      </c>
      <c r="E5" s="539">
        <v>2958465</v>
      </c>
      <c r="F5" s="539">
        <v>44105</v>
      </c>
      <c r="G5" s="198" t="s">
        <v>1770</v>
      </c>
      <c r="H5" s="543">
        <f>_xlfn.XLOOKUP(G5,'KONP Pricing'!A:A,'KONP Pricing'!B:B,"Not Priced")</f>
        <v>115.5</v>
      </c>
    </row>
    <row r="6" spans="1:8" x14ac:dyDescent="0.2">
      <c r="A6" s="198" t="s">
        <v>1764</v>
      </c>
      <c r="B6" s="198" t="s">
        <v>1765</v>
      </c>
      <c r="C6" s="198" t="s">
        <v>1766</v>
      </c>
      <c r="D6" s="198" t="s">
        <v>508</v>
      </c>
      <c r="E6" s="539">
        <v>2958465</v>
      </c>
      <c r="F6" s="539">
        <v>44105</v>
      </c>
      <c r="G6" s="198" t="s">
        <v>1771</v>
      </c>
      <c r="H6" s="543">
        <f>_xlfn.XLOOKUP(G6,'KONP Pricing'!A:A,'KONP Pricing'!B:B,"Not Priced")</f>
        <v>242</v>
      </c>
    </row>
    <row r="7" spans="1:8" x14ac:dyDescent="0.2">
      <c r="A7" s="198" t="s">
        <v>1764</v>
      </c>
      <c r="B7" s="198" t="s">
        <v>1765</v>
      </c>
      <c r="C7" s="198" t="s">
        <v>1766</v>
      </c>
      <c r="D7" s="198" t="s">
        <v>1013</v>
      </c>
      <c r="E7" s="539">
        <v>2958465</v>
      </c>
      <c r="F7" s="539">
        <v>44105</v>
      </c>
      <c r="G7" s="198" t="s">
        <v>1772</v>
      </c>
      <c r="H7" s="543">
        <f>_xlfn.XLOOKUP(G7,'KONP Pricing'!A:A,'KONP Pricing'!B:B,"Not Priced")</f>
        <v>100</v>
      </c>
    </row>
    <row r="8" spans="1:8" x14ac:dyDescent="0.2">
      <c r="A8" s="198" t="s">
        <v>1764</v>
      </c>
      <c r="B8" s="198" t="s">
        <v>1765</v>
      </c>
      <c r="C8" s="198" t="s">
        <v>1766</v>
      </c>
      <c r="D8" s="198" t="s">
        <v>1016</v>
      </c>
      <c r="E8" s="539">
        <v>2958465</v>
      </c>
      <c r="F8" s="539">
        <v>44105</v>
      </c>
      <c r="G8" s="198" t="s">
        <v>1773</v>
      </c>
      <c r="H8" s="543">
        <f>_xlfn.XLOOKUP(G8,'KONP Pricing'!A:A,'KONP Pricing'!B:B,"Not Priced")</f>
        <v>220</v>
      </c>
    </row>
    <row r="9" spans="1:8" x14ac:dyDescent="0.2">
      <c r="A9" s="198" t="s">
        <v>1764</v>
      </c>
      <c r="B9" s="198" t="s">
        <v>1765</v>
      </c>
      <c r="C9" s="198" t="s">
        <v>1766</v>
      </c>
      <c r="D9" s="198" t="s">
        <v>509</v>
      </c>
      <c r="E9" s="539">
        <v>2958465</v>
      </c>
      <c r="F9" s="539">
        <v>44105</v>
      </c>
      <c r="G9" s="198" t="s">
        <v>1774</v>
      </c>
      <c r="H9" s="543">
        <f>_xlfn.XLOOKUP(G9,'KONP Pricing'!A:A,'KONP Pricing'!B:B,"Not Priced")</f>
        <v>70</v>
      </c>
    </row>
    <row r="10" spans="1:8" x14ac:dyDescent="0.2">
      <c r="A10" s="198" t="s">
        <v>1764</v>
      </c>
      <c r="B10" s="198" t="s">
        <v>1765</v>
      </c>
      <c r="C10" s="198" t="s">
        <v>1766</v>
      </c>
      <c r="D10" s="198" t="s">
        <v>510</v>
      </c>
      <c r="E10" s="539">
        <v>2958465</v>
      </c>
      <c r="F10" s="539">
        <v>44105</v>
      </c>
      <c r="G10" s="198" t="s">
        <v>1775</v>
      </c>
      <c r="H10" s="543">
        <f>_xlfn.XLOOKUP(G10,'KONP Pricing'!A:A,'KONP Pricing'!B:B,"Not Priced")</f>
        <v>200</v>
      </c>
    </row>
    <row r="11" spans="1:8" x14ac:dyDescent="0.2">
      <c r="A11" s="198" t="s">
        <v>1764</v>
      </c>
      <c r="B11" s="198" t="s">
        <v>1765</v>
      </c>
      <c r="C11" s="198" t="s">
        <v>1766</v>
      </c>
      <c r="D11" s="198" t="s">
        <v>1037</v>
      </c>
      <c r="E11" s="539">
        <v>2958465</v>
      </c>
      <c r="F11" s="539">
        <v>44105</v>
      </c>
      <c r="G11" s="198" t="s">
        <v>1776</v>
      </c>
      <c r="H11" s="543">
        <f>_xlfn.XLOOKUP(G11,'KONP Pricing'!A:A,'KONP Pricing'!B:B,"Not Priced")</f>
        <v>57.75</v>
      </c>
    </row>
    <row r="12" spans="1:8" x14ac:dyDescent="0.2">
      <c r="A12" s="198" t="s">
        <v>1764</v>
      </c>
      <c r="B12" s="198" t="s">
        <v>1765</v>
      </c>
      <c r="C12" s="198" t="s">
        <v>1766</v>
      </c>
      <c r="D12" s="198" t="s">
        <v>1038</v>
      </c>
      <c r="E12" s="539">
        <v>2958465</v>
      </c>
      <c r="F12" s="539">
        <v>44105</v>
      </c>
      <c r="G12" s="198" t="s">
        <v>1777</v>
      </c>
      <c r="H12" s="543">
        <f>_xlfn.XLOOKUP(G12,'KONP Pricing'!A:A,'KONP Pricing'!B:B,"Not Priced")</f>
        <v>157.30000000000001</v>
      </c>
    </row>
    <row r="13" spans="1:8" x14ac:dyDescent="0.2">
      <c r="A13" s="198" t="s">
        <v>1764</v>
      </c>
      <c r="B13" s="198" t="s">
        <v>1765</v>
      </c>
      <c r="C13" s="198" t="s">
        <v>1766</v>
      </c>
      <c r="D13" s="198" t="s">
        <v>511</v>
      </c>
      <c r="E13" s="539">
        <v>2958465</v>
      </c>
      <c r="F13" s="539">
        <v>44105</v>
      </c>
      <c r="G13" s="198" t="s">
        <v>1778</v>
      </c>
      <c r="H13" s="543">
        <f>_xlfn.XLOOKUP(G13,'KONP Pricing'!A:A,'KONP Pricing'!B:B,"Not Priced")</f>
        <v>242</v>
      </c>
    </row>
    <row r="14" spans="1:8" x14ac:dyDescent="0.2">
      <c r="A14" s="198" t="s">
        <v>1764</v>
      </c>
      <c r="B14" s="198" t="s">
        <v>1765</v>
      </c>
      <c r="C14" s="198" t="s">
        <v>1766</v>
      </c>
      <c r="D14" s="198" t="s">
        <v>513</v>
      </c>
      <c r="E14" s="539">
        <v>2958465</v>
      </c>
      <c r="F14" s="539">
        <v>44105</v>
      </c>
      <c r="G14" s="198" t="s">
        <v>1779</v>
      </c>
      <c r="H14" s="543">
        <f>_xlfn.XLOOKUP(G14,'KONP Pricing'!A:A,'KONP Pricing'!B:B,"Not Priced")</f>
        <v>550</v>
      </c>
    </row>
    <row r="15" spans="1:8" x14ac:dyDescent="0.2">
      <c r="A15" s="198" t="s">
        <v>1764</v>
      </c>
      <c r="B15" s="198" t="s">
        <v>1765</v>
      </c>
      <c r="C15" s="198" t="s">
        <v>1766</v>
      </c>
      <c r="D15" s="198" t="s">
        <v>514</v>
      </c>
      <c r="E15" s="539">
        <v>2958465</v>
      </c>
      <c r="F15" s="539">
        <v>44105</v>
      </c>
      <c r="G15" s="198" t="s">
        <v>1780</v>
      </c>
      <c r="H15" s="543">
        <f>_xlfn.XLOOKUP(G15,'KONP Pricing'!A:A,'KONP Pricing'!B:B,"Not Priced")</f>
        <v>376</v>
      </c>
    </row>
    <row r="16" spans="1:8" x14ac:dyDescent="0.2">
      <c r="A16" s="198" t="s">
        <v>1764</v>
      </c>
      <c r="B16" s="198" t="s">
        <v>1765</v>
      </c>
      <c r="C16" s="198" t="s">
        <v>1766</v>
      </c>
      <c r="D16" s="198" t="s">
        <v>516</v>
      </c>
      <c r="E16" s="539">
        <v>2958465</v>
      </c>
      <c r="F16" s="539">
        <v>44105</v>
      </c>
      <c r="G16" s="198" t="s">
        <v>1781</v>
      </c>
      <c r="H16" s="543">
        <f>_xlfn.XLOOKUP(G16,'KONP Pricing'!A:A,'KONP Pricing'!B:B,"Not Priced")</f>
        <v>324</v>
      </c>
    </row>
    <row r="17" spans="1:8" x14ac:dyDescent="0.2">
      <c r="A17" s="198" t="s">
        <v>1764</v>
      </c>
      <c r="B17" s="198" t="s">
        <v>1765</v>
      </c>
      <c r="C17" s="198" t="s">
        <v>1766</v>
      </c>
      <c r="D17" s="198" t="s">
        <v>517</v>
      </c>
      <c r="E17" s="539">
        <v>2958465</v>
      </c>
      <c r="F17" s="539">
        <v>44105</v>
      </c>
      <c r="G17" s="198" t="s">
        <v>1782</v>
      </c>
      <c r="H17" s="543">
        <f>_xlfn.XLOOKUP(G17,'KONP Pricing'!A:A,'KONP Pricing'!B:B,"Not Priced")</f>
        <v>318</v>
      </c>
    </row>
    <row r="18" spans="1:8" x14ac:dyDescent="0.2">
      <c r="A18" s="198" t="s">
        <v>1764</v>
      </c>
      <c r="B18" s="198" t="s">
        <v>1765</v>
      </c>
      <c r="C18" s="198" t="s">
        <v>1766</v>
      </c>
      <c r="D18" s="198" t="s">
        <v>518</v>
      </c>
      <c r="E18" s="539">
        <v>2958465</v>
      </c>
      <c r="F18" s="539">
        <v>44105</v>
      </c>
      <c r="G18" s="198" t="s">
        <v>1783</v>
      </c>
      <c r="H18" s="543">
        <f>_xlfn.XLOOKUP(G18,'KONP Pricing'!A:A,'KONP Pricing'!B:B,"Not Priced")</f>
        <v>525</v>
      </c>
    </row>
    <row r="19" spans="1:8" x14ac:dyDescent="0.2">
      <c r="A19" s="198" t="s">
        <v>1764</v>
      </c>
      <c r="B19" s="198" t="s">
        <v>1765</v>
      </c>
      <c r="C19" s="198" t="s">
        <v>1766</v>
      </c>
      <c r="D19" s="198" t="s">
        <v>519</v>
      </c>
      <c r="E19" s="539">
        <v>2958465</v>
      </c>
      <c r="F19" s="539">
        <v>44105</v>
      </c>
      <c r="G19" s="198" t="s">
        <v>1784</v>
      </c>
      <c r="H19" s="543">
        <f>_xlfn.XLOOKUP(G19,'KONP Pricing'!A:A,'KONP Pricing'!B:B,"Not Priced")</f>
        <v>550</v>
      </c>
    </row>
    <row r="20" spans="1:8" x14ac:dyDescent="0.2">
      <c r="A20" s="198" t="s">
        <v>1764</v>
      </c>
      <c r="B20" s="198" t="s">
        <v>1765</v>
      </c>
      <c r="C20" s="198" t="s">
        <v>1766</v>
      </c>
      <c r="D20" s="198" t="s">
        <v>523</v>
      </c>
      <c r="E20" s="539">
        <v>2958465</v>
      </c>
      <c r="F20" s="539">
        <v>44105</v>
      </c>
      <c r="G20" s="198" t="s">
        <v>1785</v>
      </c>
      <c r="H20" s="543">
        <f>_xlfn.XLOOKUP(G20,'KONP Pricing'!A:A,'KONP Pricing'!B:B,"Not Priced")</f>
        <v>197</v>
      </c>
    </row>
    <row r="21" spans="1:8" x14ac:dyDescent="0.2">
      <c r="A21" s="198" t="s">
        <v>1764</v>
      </c>
      <c r="B21" s="198" t="s">
        <v>1765</v>
      </c>
      <c r="C21" s="198" t="s">
        <v>1766</v>
      </c>
      <c r="D21" s="198" t="s">
        <v>524</v>
      </c>
      <c r="E21" s="539">
        <v>2958465</v>
      </c>
      <c r="F21" s="539">
        <v>44105</v>
      </c>
      <c r="G21" s="198" t="s">
        <v>1786</v>
      </c>
      <c r="H21" s="543">
        <f>_xlfn.XLOOKUP(G21,'KONP Pricing'!A:A,'KONP Pricing'!B:B,"Not Priced")</f>
        <v>187.5</v>
      </c>
    </row>
    <row r="22" spans="1:8" x14ac:dyDescent="0.2">
      <c r="A22" s="198" t="s">
        <v>1764</v>
      </c>
      <c r="B22" s="198" t="s">
        <v>1765</v>
      </c>
      <c r="C22" s="198" t="s">
        <v>1766</v>
      </c>
      <c r="D22" s="198" t="s">
        <v>525</v>
      </c>
      <c r="E22" s="539">
        <v>2958465</v>
      </c>
      <c r="F22" s="539">
        <v>44105</v>
      </c>
      <c r="G22" s="198" t="s">
        <v>1787</v>
      </c>
      <c r="H22" s="543">
        <f>_xlfn.XLOOKUP(G22,'KONP Pricing'!A:A,'KONP Pricing'!B:B,"Not Priced")</f>
        <v>365</v>
      </c>
    </row>
    <row r="23" spans="1:8" x14ac:dyDescent="0.2">
      <c r="A23" s="198" t="s">
        <v>1764</v>
      </c>
      <c r="B23" s="198" t="s">
        <v>1765</v>
      </c>
      <c r="C23" s="198" t="s">
        <v>1766</v>
      </c>
      <c r="D23" s="198" t="s">
        <v>526</v>
      </c>
      <c r="E23" s="539">
        <v>2958465</v>
      </c>
      <c r="F23" s="539">
        <v>44105</v>
      </c>
      <c r="G23" s="198" t="s">
        <v>1788</v>
      </c>
      <c r="H23" s="543">
        <f>_xlfn.XLOOKUP(G23,'KONP Pricing'!A:A,'KONP Pricing'!B:B,"Not Priced")</f>
        <v>394</v>
      </c>
    </row>
    <row r="24" spans="1:8" x14ac:dyDescent="0.2">
      <c r="A24" s="198" t="s">
        <v>1764</v>
      </c>
      <c r="B24" s="198" t="s">
        <v>1765</v>
      </c>
      <c r="C24" s="198" t="s">
        <v>1766</v>
      </c>
      <c r="D24" s="198" t="s">
        <v>1353</v>
      </c>
      <c r="E24" s="539">
        <v>2958465</v>
      </c>
      <c r="F24" s="539">
        <v>44105</v>
      </c>
      <c r="G24" s="198" t="s">
        <v>1789</v>
      </c>
      <c r="H24" s="543">
        <f>_xlfn.XLOOKUP(G24,'KONP Pricing'!A:A,'KONP Pricing'!B:B,"Not Priced")</f>
        <v>350</v>
      </c>
    </row>
    <row r="25" spans="1:8" x14ac:dyDescent="0.2">
      <c r="A25" s="198" t="s">
        <v>1764</v>
      </c>
      <c r="B25" s="198" t="s">
        <v>1765</v>
      </c>
      <c r="C25" s="198" t="s">
        <v>1766</v>
      </c>
      <c r="D25" s="198" t="s">
        <v>1355</v>
      </c>
      <c r="E25" s="539">
        <v>2958465</v>
      </c>
      <c r="F25" s="539">
        <v>44105</v>
      </c>
      <c r="G25" s="198" t="s">
        <v>1790</v>
      </c>
      <c r="H25" s="543">
        <f>_xlfn.XLOOKUP(G25,'KONP Pricing'!A:A,'KONP Pricing'!B:B,"Not Priced")</f>
        <v>315</v>
      </c>
    </row>
    <row r="26" spans="1:8" x14ac:dyDescent="0.2">
      <c r="A26" s="198" t="s">
        <v>1764</v>
      </c>
      <c r="B26" s="198" t="s">
        <v>1765</v>
      </c>
      <c r="C26" s="198" t="s">
        <v>1766</v>
      </c>
      <c r="D26" s="198" t="s">
        <v>1361</v>
      </c>
      <c r="E26" s="539">
        <v>2958465</v>
      </c>
      <c r="F26" s="539">
        <v>44105</v>
      </c>
      <c r="G26" s="198" t="s">
        <v>1791</v>
      </c>
      <c r="H26" s="543">
        <f>_xlfn.XLOOKUP(G26,'KONP Pricing'!A:A,'KONP Pricing'!B:B,"Not Priced")</f>
        <v>189</v>
      </c>
    </row>
    <row r="27" spans="1:8" x14ac:dyDescent="0.2">
      <c r="A27" s="198" t="s">
        <v>1764</v>
      </c>
      <c r="B27" s="198" t="s">
        <v>1765</v>
      </c>
      <c r="C27" s="198" t="s">
        <v>1766</v>
      </c>
      <c r="D27" s="198" t="s">
        <v>527</v>
      </c>
      <c r="E27" s="539">
        <v>2958465</v>
      </c>
      <c r="F27" s="539">
        <v>44105</v>
      </c>
      <c r="G27" s="198" t="s">
        <v>1792</v>
      </c>
      <c r="H27" s="543">
        <f>_xlfn.XLOOKUP(G27,'KONP Pricing'!A:A,'KONP Pricing'!B:B,"Not Priced")</f>
        <v>314</v>
      </c>
    </row>
    <row r="28" spans="1:8" x14ac:dyDescent="0.2">
      <c r="A28" s="198" t="s">
        <v>1764</v>
      </c>
      <c r="B28" s="198" t="s">
        <v>1765</v>
      </c>
      <c r="C28" s="198" t="s">
        <v>1766</v>
      </c>
      <c r="D28" s="198" t="s">
        <v>528</v>
      </c>
      <c r="E28" s="539">
        <v>2958465</v>
      </c>
      <c r="F28" s="539">
        <v>44105</v>
      </c>
      <c r="G28" s="198" t="s">
        <v>1793</v>
      </c>
      <c r="H28" s="543">
        <f>_xlfn.XLOOKUP(G28,'KONP Pricing'!A:A,'KONP Pricing'!B:B,"Not Priced")</f>
        <v>287</v>
      </c>
    </row>
    <row r="29" spans="1:8" x14ac:dyDescent="0.2">
      <c r="A29" s="198" t="s">
        <v>1764</v>
      </c>
      <c r="B29" s="198" t="s">
        <v>1765</v>
      </c>
      <c r="C29" s="198" t="s">
        <v>1766</v>
      </c>
      <c r="D29" s="198" t="s">
        <v>529</v>
      </c>
      <c r="E29" s="539">
        <v>2958465</v>
      </c>
      <c r="F29" s="539">
        <v>44105</v>
      </c>
      <c r="G29" s="198" t="s">
        <v>1794</v>
      </c>
      <c r="H29" s="543">
        <f>_xlfn.XLOOKUP(G29,'KONP Pricing'!A:A,'KONP Pricing'!B:B,"Not Priced")</f>
        <v>464</v>
      </c>
    </row>
    <row r="30" spans="1:8" x14ac:dyDescent="0.2">
      <c r="A30" s="198" t="s">
        <v>1764</v>
      </c>
      <c r="B30" s="198" t="s">
        <v>1765</v>
      </c>
      <c r="C30" s="198" t="s">
        <v>1766</v>
      </c>
      <c r="D30" s="198" t="s">
        <v>530</v>
      </c>
      <c r="E30" s="539">
        <v>2958465</v>
      </c>
      <c r="F30" s="539">
        <v>44105</v>
      </c>
      <c r="G30" s="198" t="s">
        <v>1795</v>
      </c>
      <c r="H30" s="543">
        <f>_xlfn.XLOOKUP(G30,'KONP Pricing'!A:A,'KONP Pricing'!B:B,"Not Priced")</f>
        <v>453</v>
      </c>
    </row>
    <row r="31" spans="1:8" x14ac:dyDescent="0.2">
      <c r="A31" s="198" t="s">
        <v>1764</v>
      </c>
      <c r="B31" s="198" t="s">
        <v>1765</v>
      </c>
      <c r="C31" s="198" t="s">
        <v>1766</v>
      </c>
      <c r="D31" s="198" t="s">
        <v>535</v>
      </c>
      <c r="E31" s="539">
        <v>2958465</v>
      </c>
      <c r="F31" s="539">
        <v>44105</v>
      </c>
      <c r="G31" s="198" t="s">
        <v>1796</v>
      </c>
      <c r="H31" s="543">
        <f>_xlfn.XLOOKUP(G31,'KONP Pricing'!A:A,'KONP Pricing'!B:B,"Not Priced")</f>
        <v>321</v>
      </c>
    </row>
    <row r="32" spans="1:8" x14ac:dyDescent="0.2">
      <c r="A32" s="198" t="s">
        <v>1764</v>
      </c>
      <c r="B32" s="198" t="s">
        <v>1765</v>
      </c>
      <c r="C32" s="198" t="s">
        <v>1766</v>
      </c>
      <c r="D32" s="198" t="s">
        <v>536</v>
      </c>
      <c r="E32" s="539">
        <v>2958465</v>
      </c>
      <c r="F32" s="539">
        <v>44105</v>
      </c>
      <c r="G32" s="198" t="s">
        <v>1797</v>
      </c>
      <c r="H32" s="543">
        <f>_xlfn.XLOOKUP(G32,'KONP Pricing'!A:A,'KONP Pricing'!B:B,"Not Priced")</f>
        <v>309</v>
      </c>
    </row>
    <row r="33" spans="1:8" x14ac:dyDescent="0.2">
      <c r="A33" s="198" t="s">
        <v>1764</v>
      </c>
      <c r="B33" s="198" t="s">
        <v>1765</v>
      </c>
      <c r="C33" s="198" t="s">
        <v>1766</v>
      </c>
      <c r="D33" s="198" t="s">
        <v>537</v>
      </c>
      <c r="E33" s="539">
        <v>2958465</v>
      </c>
      <c r="F33" s="539">
        <v>44105</v>
      </c>
      <c r="G33" s="198" t="s">
        <v>1798</v>
      </c>
      <c r="H33" s="543">
        <f>_xlfn.XLOOKUP(G33,'KONP Pricing'!A:A,'KONP Pricing'!B:B,"Not Priced")</f>
        <v>585</v>
      </c>
    </row>
    <row r="34" spans="1:8" x14ac:dyDescent="0.2">
      <c r="A34" s="198" t="s">
        <v>1764</v>
      </c>
      <c r="B34" s="198" t="s">
        <v>1765</v>
      </c>
      <c r="C34" s="198" t="s">
        <v>1766</v>
      </c>
      <c r="D34" s="198" t="s">
        <v>986</v>
      </c>
      <c r="E34" s="539">
        <v>2958465</v>
      </c>
      <c r="F34" s="539">
        <v>44105</v>
      </c>
      <c r="G34" s="198" t="s">
        <v>1799</v>
      </c>
      <c r="H34" s="543">
        <f>_xlfn.XLOOKUP(G34,'KONP Pricing'!A:A,'KONP Pricing'!B:B,"Not Priced")</f>
        <v>536</v>
      </c>
    </row>
    <row r="35" spans="1:8" x14ac:dyDescent="0.2">
      <c r="A35" s="198" t="s">
        <v>1764</v>
      </c>
      <c r="B35" s="198" t="s">
        <v>1765</v>
      </c>
      <c r="C35" s="198" t="s">
        <v>1766</v>
      </c>
      <c r="D35" s="198" t="s">
        <v>538</v>
      </c>
      <c r="E35" s="539">
        <v>2958465</v>
      </c>
      <c r="F35" s="539">
        <v>44105</v>
      </c>
      <c r="G35" s="198" t="s">
        <v>1800</v>
      </c>
      <c r="H35" s="543">
        <f>_xlfn.XLOOKUP(G35,'KONP Pricing'!A:A,'KONP Pricing'!B:B,"Not Priced")</f>
        <v>221</v>
      </c>
    </row>
    <row r="36" spans="1:8" x14ac:dyDescent="0.2">
      <c r="A36" s="198" t="s">
        <v>1764</v>
      </c>
      <c r="B36" s="198" t="s">
        <v>1765</v>
      </c>
      <c r="C36" s="198" t="s">
        <v>1766</v>
      </c>
      <c r="D36" s="198" t="s">
        <v>539</v>
      </c>
      <c r="E36" s="539">
        <v>2958465</v>
      </c>
      <c r="F36" s="539">
        <v>44105</v>
      </c>
      <c r="G36" s="198" t="s">
        <v>1801</v>
      </c>
      <c r="H36" s="543">
        <f>_xlfn.XLOOKUP(G36,'KONP Pricing'!A:A,'KONP Pricing'!B:B,"Not Priced")</f>
        <v>539</v>
      </c>
    </row>
    <row r="37" spans="1:8" x14ac:dyDescent="0.2">
      <c r="A37" s="198" t="s">
        <v>1764</v>
      </c>
      <c r="B37" s="198" t="s">
        <v>1765</v>
      </c>
      <c r="C37" s="198" t="s">
        <v>1766</v>
      </c>
      <c r="D37" s="198" t="s">
        <v>540</v>
      </c>
      <c r="E37" s="539">
        <v>2958465</v>
      </c>
      <c r="F37" s="539">
        <v>44105</v>
      </c>
      <c r="G37" s="198" t="s">
        <v>1802</v>
      </c>
      <c r="H37" s="543">
        <f>_xlfn.XLOOKUP(G37,'KONP Pricing'!A:A,'KONP Pricing'!B:B,"Not Priced")</f>
        <v>548</v>
      </c>
    </row>
    <row r="38" spans="1:8" x14ac:dyDescent="0.2">
      <c r="A38" s="198" t="s">
        <v>1764</v>
      </c>
      <c r="B38" s="198" t="s">
        <v>1765</v>
      </c>
      <c r="C38" s="198" t="s">
        <v>1766</v>
      </c>
      <c r="D38" s="198" t="s">
        <v>541</v>
      </c>
      <c r="E38" s="539">
        <v>2958465</v>
      </c>
      <c r="F38" s="539">
        <v>41944</v>
      </c>
      <c r="G38" s="198" t="s">
        <v>1803</v>
      </c>
      <c r="H38" s="543">
        <f>_xlfn.XLOOKUP(G38,'KONP Pricing'!A:A,'KONP Pricing'!B:B,"Not Priced")</f>
        <v>481</v>
      </c>
    </row>
    <row r="39" spans="1:8" x14ac:dyDescent="0.2">
      <c r="A39" s="198" t="s">
        <v>1764</v>
      </c>
      <c r="B39" s="198" t="s">
        <v>1765</v>
      </c>
      <c r="C39" s="198" t="s">
        <v>1766</v>
      </c>
      <c r="D39" s="198" t="s">
        <v>542</v>
      </c>
      <c r="E39" s="539">
        <v>2958465</v>
      </c>
      <c r="F39" s="539">
        <v>41944</v>
      </c>
      <c r="G39" s="198" t="s">
        <v>1804</v>
      </c>
      <c r="H39" s="543">
        <f>_xlfn.XLOOKUP(G39,'KONP Pricing'!A:A,'KONP Pricing'!B:B,"Not Priced")</f>
        <v>696.5</v>
      </c>
    </row>
    <row r="40" spans="1:8" x14ac:dyDescent="0.2">
      <c r="A40" s="198" t="s">
        <v>1764</v>
      </c>
      <c r="B40" s="198" t="s">
        <v>1765</v>
      </c>
      <c r="C40" s="198" t="s">
        <v>1766</v>
      </c>
      <c r="D40" s="198" t="s">
        <v>543</v>
      </c>
      <c r="E40" s="539">
        <v>2958465</v>
      </c>
      <c r="F40" s="539">
        <v>41944</v>
      </c>
      <c r="G40" s="198" t="s">
        <v>1805</v>
      </c>
      <c r="H40" s="543">
        <f>_xlfn.XLOOKUP(G40,'KONP Pricing'!A:A,'KONP Pricing'!B:B,"Not Priced")</f>
        <v>348</v>
      </c>
    </row>
    <row r="41" spans="1:8" x14ac:dyDescent="0.2">
      <c r="A41" s="198" t="s">
        <v>1764</v>
      </c>
      <c r="B41" s="198" t="s">
        <v>1765</v>
      </c>
      <c r="C41" s="198" t="s">
        <v>1766</v>
      </c>
      <c r="D41" s="198" t="s">
        <v>544</v>
      </c>
      <c r="E41" s="539">
        <v>2958465</v>
      </c>
      <c r="F41" s="539">
        <v>41944</v>
      </c>
      <c r="G41" s="198" t="s">
        <v>1806</v>
      </c>
      <c r="H41" s="543">
        <f>_xlfn.XLOOKUP(G41,'KONP Pricing'!A:A,'KONP Pricing'!B:B,"Not Priced")</f>
        <v>647</v>
      </c>
    </row>
    <row r="42" spans="1:8" x14ac:dyDescent="0.2">
      <c r="A42" s="198" t="s">
        <v>1764</v>
      </c>
      <c r="B42" s="198" t="s">
        <v>1765</v>
      </c>
      <c r="C42" s="198" t="s">
        <v>1766</v>
      </c>
      <c r="D42" s="198" t="s">
        <v>545</v>
      </c>
      <c r="E42" s="539">
        <v>2958465</v>
      </c>
      <c r="F42" s="539">
        <v>41944</v>
      </c>
      <c r="G42" s="198" t="s">
        <v>1807</v>
      </c>
      <c r="H42" s="543">
        <f>_xlfn.XLOOKUP(G42,'KONP Pricing'!A:A,'KONP Pricing'!B:B,"Not Priced")</f>
        <v>718</v>
      </c>
    </row>
    <row r="43" spans="1:8" x14ac:dyDescent="0.2">
      <c r="A43" s="198" t="s">
        <v>1764</v>
      </c>
      <c r="B43" s="198" t="s">
        <v>1765</v>
      </c>
      <c r="C43" s="198" t="s">
        <v>1766</v>
      </c>
      <c r="D43" s="198" t="s">
        <v>546</v>
      </c>
      <c r="E43" s="539">
        <v>2958465</v>
      </c>
      <c r="F43" s="539">
        <v>44105</v>
      </c>
      <c r="G43" s="198" t="s">
        <v>1808</v>
      </c>
      <c r="H43" s="543">
        <f>_xlfn.XLOOKUP(G43,'KONP Pricing'!A:A,'KONP Pricing'!B:B,"Not Priced")</f>
        <v>401</v>
      </c>
    </row>
    <row r="44" spans="1:8" x14ac:dyDescent="0.2">
      <c r="A44" s="198" t="s">
        <v>1764</v>
      </c>
      <c r="B44" s="198" t="s">
        <v>1765</v>
      </c>
      <c r="C44" s="198" t="s">
        <v>1766</v>
      </c>
      <c r="D44" s="198" t="s">
        <v>547</v>
      </c>
      <c r="E44" s="539">
        <v>2958465</v>
      </c>
      <c r="F44" s="539">
        <v>44105</v>
      </c>
      <c r="G44" s="198" t="s">
        <v>1809</v>
      </c>
      <c r="H44" s="543">
        <f>_xlfn.XLOOKUP(G44,'KONP Pricing'!A:A,'KONP Pricing'!B:B,"Not Priced")</f>
        <v>388</v>
      </c>
    </row>
    <row r="45" spans="1:8" x14ac:dyDescent="0.2">
      <c r="A45" s="198" t="s">
        <v>1764</v>
      </c>
      <c r="B45" s="198" t="s">
        <v>1765</v>
      </c>
      <c r="C45" s="198" t="s">
        <v>1766</v>
      </c>
      <c r="D45" s="198" t="s">
        <v>548</v>
      </c>
      <c r="E45" s="539">
        <v>2958465</v>
      </c>
      <c r="F45" s="539">
        <v>41944</v>
      </c>
      <c r="G45" s="198" t="s">
        <v>1810</v>
      </c>
      <c r="H45" s="543">
        <f>_xlfn.XLOOKUP(G45,'KONP Pricing'!A:A,'KONP Pricing'!B:B,"Not Priced")</f>
        <v>549.5</v>
      </c>
    </row>
    <row r="46" spans="1:8" x14ac:dyDescent="0.2">
      <c r="A46" s="198" t="s">
        <v>1764</v>
      </c>
      <c r="B46" s="198" t="s">
        <v>1765</v>
      </c>
      <c r="C46" s="198" t="s">
        <v>1766</v>
      </c>
      <c r="D46" s="198" t="s">
        <v>988</v>
      </c>
      <c r="E46" s="539">
        <v>2958465</v>
      </c>
      <c r="F46" s="539">
        <v>44105</v>
      </c>
      <c r="G46" s="198" t="s">
        <v>1811</v>
      </c>
      <c r="H46" s="543">
        <f>_xlfn.XLOOKUP(G46,'KONP Pricing'!A:A,'KONP Pricing'!B:B,"Not Priced")</f>
        <v>357</v>
      </c>
    </row>
    <row r="47" spans="1:8" x14ac:dyDescent="0.2">
      <c r="A47" s="198" t="s">
        <v>1764</v>
      </c>
      <c r="B47" s="198" t="s">
        <v>1765</v>
      </c>
      <c r="C47" s="198" t="s">
        <v>1766</v>
      </c>
      <c r="D47" s="198" t="s">
        <v>990</v>
      </c>
      <c r="E47" s="539">
        <v>2958465</v>
      </c>
      <c r="F47" s="539">
        <v>44105</v>
      </c>
      <c r="G47" s="198" t="s">
        <v>1812</v>
      </c>
      <c r="H47" s="543">
        <f>_xlfn.XLOOKUP(G47,'KONP Pricing'!A:A,'KONP Pricing'!B:B,"Not Priced")</f>
        <v>560</v>
      </c>
    </row>
    <row r="48" spans="1:8" x14ac:dyDescent="0.2">
      <c r="A48" s="198" t="s">
        <v>1764</v>
      </c>
      <c r="B48" s="198" t="s">
        <v>1765</v>
      </c>
      <c r="C48" s="198" t="s">
        <v>1766</v>
      </c>
      <c r="D48" s="198" t="s">
        <v>549</v>
      </c>
      <c r="E48" s="539">
        <v>2958465</v>
      </c>
      <c r="F48" s="539">
        <v>44105</v>
      </c>
      <c r="G48" s="198" t="s">
        <v>1813</v>
      </c>
      <c r="H48" s="543">
        <f>_xlfn.XLOOKUP(G48,'KONP Pricing'!A:A,'KONP Pricing'!B:B,"Not Priced")</f>
        <v>272</v>
      </c>
    </row>
    <row r="49" spans="1:8" x14ac:dyDescent="0.2">
      <c r="A49" s="198" t="s">
        <v>1764</v>
      </c>
      <c r="B49" s="198" t="s">
        <v>1765</v>
      </c>
      <c r="C49" s="198" t="s">
        <v>1766</v>
      </c>
      <c r="D49" s="198" t="s">
        <v>550</v>
      </c>
      <c r="E49" s="539">
        <v>2958465</v>
      </c>
      <c r="F49" s="539">
        <v>44105</v>
      </c>
      <c r="G49" s="198" t="s">
        <v>1814</v>
      </c>
      <c r="H49" s="543">
        <f>_xlfn.XLOOKUP(G49,'KONP Pricing'!A:A,'KONP Pricing'!B:B,"Not Priced")</f>
        <v>536</v>
      </c>
    </row>
    <row r="50" spans="1:8" x14ac:dyDescent="0.2">
      <c r="A50" s="198" t="s">
        <v>1764</v>
      </c>
      <c r="B50" s="198" t="s">
        <v>1765</v>
      </c>
      <c r="C50" s="198" t="s">
        <v>1766</v>
      </c>
      <c r="D50" s="198" t="s">
        <v>551</v>
      </c>
      <c r="E50" s="539">
        <v>2958465</v>
      </c>
      <c r="F50" s="539">
        <v>41944</v>
      </c>
      <c r="G50" s="198" t="s">
        <v>1815</v>
      </c>
      <c r="H50" s="543">
        <f>_xlfn.XLOOKUP(G50,'KONP Pricing'!A:A,'KONP Pricing'!B:B,"Not Priced")</f>
        <v>566</v>
      </c>
    </row>
    <row r="51" spans="1:8" x14ac:dyDescent="0.2">
      <c r="A51" s="198" t="s">
        <v>1764</v>
      </c>
      <c r="B51" s="198" t="s">
        <v>1765</v>
      </c>
      <c r="C51" s="198" t="s">
        <v>1766</v>
      </c>
      <c r="D51" s="198" t="s">
        <v>992</v>
      </c>
      <c r="E51" s="539">
        <v>2958465</v>
      </c>
      <c r="F51" s="539">
        <v>44105</v>
      </c>
      <c r="G51" s="198" t="s">
        <v>1816</v>
      </c>
      <c r="H51" s="543">
        <f>_xlfn.XLOOKUP(G51,'KONP Pricing'!A:A,'KONP Pricing'!B:B,"Not Priced")</f>
        <v>152.5</v>
      </c>
    </row>
    <row r="52" spans="1:8" x14ac:dyDescent="0.2">
      <c r="A52" s="198" t="s">
        <v>1764</v>
      </c>
      <c r="B52" s="198" t="s">
        <v>1765</v>
      </c>
      <c r="C52" s="198" t="s">
        <v>1766</v>
      </c>
      <c r="D52" s="198" t="s">
        <v>993</v>
      </c>
      <c r="E52" s="539">
        <v>2958465</v>
      </c>
      <c r="F52" s="539">
        <v>44105</v>
      </c>
      <c r="G52" s="198" t="s">
        <v>1817</v>
      </c>
      <c r="H52" s="543">
        <f>_xlfn.XLOOKUP(G52,'KONP Pricing'!A:A,'KONP Pricing'!B:B,"Not Priced")</f>
        <v>376</v>
      </c>
    </row>
    <row r="53" spans="1:8" x14ac:dyDescent="0.2">
      <c r="A53" s="198" t="s">
        <v>1764</v>
      </c>
      <c r="B53" s="198" t="s">
        <v>1765</v>
      </c>
      <c r="C53" s="198" t="s">
        <v>1766</v>
      </c>
      <c r="D53" s="198" t="s">
        <v>552</v>
      </c>
      <c r="E53" s="539">
        <v>2958465</v>
      </c>
      <c r="F53" s="539">
        <v>44105</v>
      </c>
      <c r="G53" s="198" t="s">
        <v>1818</v>
      </c>
      <c r="H53" s="543">
        <f>_xlfn.XLOOKUP(G53,'KONP Pricing'!A:A,'KONP Pricing'!B:B,"Not Priced")</f>
        <v>607</v>
      </c>
    </row>
    <row r="54" spans="1:8" x14ac:dyDescent="0.2">
      <c r="A54" s="198" t="s">
        <v>1764</v>
      </c>
      <c r="B54" s="198" t="s">
        <v>1765</v>
      </c>
      <c r="C54" s="198" t="s">
        <v>1766</v>
      </c>
      <c r="D54" s="198" t="s">
        <v>553</v>
      </c>
      <c r="E54" s="539">
        <v>2958465</v>
      </c>
      <c r="F54" s="539">
        <v>44105</v>
      </c>
      <c r="G54" s="198" t="s">
        <v>1819</v>
      </c>
      <c r="H54" s="543">
        <f>_xlfn.XLOOKUP(G54,'KONP Pricing'!A:A,'KONP Pricing'!B:B,"Not Priced")</f>
        <v>661</v>
      </c>
    </row>
    <row r="55" spans="1:8" x14ac:dyDescent="0.2">
      <c r="A55" s="198" t="s">
        <v>1764</v>
      </c>
      <c r="B55" s="198" t="s">
        <v>1765</v>
      </c>
      <c r="C55" s="198" t="s">
        <v>1766</v>
      </c>
      <c r="D55" s="198" t="s">
        <v>554</v>
      </c>
      <c r="E55" s="539">
        <v>2958465</v>
      </c>
      <c r="F55" s="539">
        <v>44105</v>
      </c>
      <c r="G55" s="198" t="s">
        <v>1820</v>
      </c>
      <c r="H55" s="543">
        <f>_xlfn.XLOOKUP(G55,'KONP Pricing'!A:A,'KONP Pricing'!B:B,"Not Priced")</f>
        <v>585</v>
      </c>
    </row>
    <row r="56" spans="1:8" x14ac:dyDescent="0.2">
      <c r="A56" s="198" t="s">
        <v>1764</v>
      </c>
      <c r="B56" s="198" t="s">
        <v>1765</v>
      </c>
      <c r="C56" s="198" t="s">
        <v>1766</v>
      </c>
      <c r="D56" s="198" t="s">
        <v>555</v>
      </c>
      <c r="E56" s="539">
        <v>2958465</v>
      </c>
      <c r="F56" s="539">
        <v>44105</v>
      </c>
      <c r="G56" s="198" t="s">
        <v>1821</v>
      </c>
      <c r="H56" s="543">
        <f>_xlfn.XLOOKUP(G56,'KONP Pricing'!A:A,'KONP Pricing'!B:B,"Not Priced")</f>
        <v>270</v>
      </c>
    </row>
    <row r="57" spans="1:8" x14ac:dyDescent="0.2">
      <c r="A57" s="198" t="s">
        <v>1764</v>
      </c>
      <c r="B57" s="198" t="s">
        <v>1765</v>
      </c>
      <c r="C57" s="198" t="s">
        <v>1766</v>
      </c>
      <c r="D57" s="198" t="s">
        <v>556</v>
      </c>
      <c r="E57" s="539">
        <v>2958465</v>
      </c>
      <c r="F57" s="539">
        <v>44105</v>
      </c>
      <c r="G57" s="198" t="s">
        <v>1822</v>
      </c>
      <c r="H57" s="543">
        <f>_xlfn.XLOOKUP(G57,'KONP Pricing'!A:A,'KONP Pricing'!B:B,"Not Priced")</f>
        <v>256.5</v>
      </c>
    </row>
    <row r="58" spans="1:8" x14ac:dyDescent="0.2">
      <c r="A58" s="198" t="s">
        <v>1764</v>
      </c>
      <c r="B58" s="198" t="s">
        <v>1765</v>
      </c>
      <c r="C58" s="198" t="s">
        <v>1766</v>
      </c>
      <c r="D58" s="198" t="s">
        <v>557</v>
      </c>
      <c r="E58" s="539">
        <v>2958465</v>
      </c>
      <c r="F58" s="539">
        <v>44105</v>
      </c>
      <c r="G58" s="198" t="s">
        <v>1823</v>
      </c>
      <c r="H58" s="543">
        <f>_xlfn.XLOOKUP(G58,'KONP Pricing'!A:A,'KONP Pricing'!B:B,"Not Priced")</f>
        <v>229.67</v>
      </c>
    </row>
    <row r="59" spans="1:8" x14ac:dyDescent="0.2">
      <c r="A59" s="198" t="s">
        <v>1764</v>
      </c>
      <c r="B59" s="198" t="s">
        <v>1765</v>
      </c>
      <c r="C59" s="198" t="s">
        <v>1766</v>
      </c>
      <c r="D59" s="198" t="s">
        <v>561</v>
      </c>
      <c r="E59" s="539">
        <v>2958465</v>
      </c>
      <c r="F59" s="539">
        <v>44105</v>
      </c>
      <c r="G59" s="198" t="s">
        <v>1824</v>
      </c>
      <c r="H59" s="543">
        <f>_xlfn.XLOOKUP(G59,'KONP Pricing'!A:A,'KONP Pricing'!B:B,"Not Priced")</f>
        <v>530</v>
      </c>
    </row>
    <row r="60" spans="1:8" x14ac:dyDescent="0.2">
      <c r="A60" s="198" t="s">
        <v>1764</v>
      </c>
      <c r="B60" s="198" t="s">
        <v>1765</v>
      </c>
      <c r="C60" s="198" t="s">
        <v>1766</v>
      </c>
      <c r="D60" s="198" t="s">
        <v>562</v>
      </c>
      <c r="E60" s="539">
        <v>2958465</v>
      </c>
      <c r="F60" s="539">
        <v>44105</v>
      </c>
      <c r="G60" s="198" t="s">
        <v>1825</v>
      </c>
      <c r="H60" s="543">
        <f>_xlfn.XLOOKUP(G60,'KONP Pricing'!A:A,'KONP Pricing'!B:B,"Not Priced")</f>
        <v>450.5</v>
      </c>
    </row>
    <row r="61" spans="1:8" x14ac:dyDescent="0.2">
      <c r="A61" s="198" t="s">
        <v>1764</v>
      </c>
      <c r="B61" s="198" t="s">
        <v>1765</v>
      </c>
      <c r="C61" s="198" t="s">
        <v>1766</v>
      </c>
      <c r="D61" s="198" t="s">
        <v>563</v>
      </c>
      <c r="E61" s="539">
        <v>2958465</v>
      </c>
      <c r="F61" s="539">
        <v>44105</v>
      </c>
      <c r="G61" s="198" t="s">
        <v>1826</v>
      </c>
      <c r="H61" s="543">
        <f>_xlfn.XLOOKUP(G61,'KONP Pricing'!A:A,'KONP Pricing'!B:B,"Not Priced")</f>
        <v>386.9</v>
      </c>
    </row>
    <row r="62" spans="1:8" x14ac:dyDescent="0.2">
      <c r="A62" s="198" t="s">
        <v>1764</v>
      </c>
      <c r="B62" s="198" t="s">
        <v>1765</v>
      </c>
      <c r="C62" s="198" t="s">
        <v>1766</v>
      </c>
      <c r="D62" s="198" t="s">
        <v>564</v>
      </c>
      <c r="E62" s="539">
        <v>2958465</v>
      </c>
      <c r="F62" s="539">
        <v>44105</v>
      </c>
      <c r="G62" s="198" t="s">
        <v>1827</v>
      </c>
      <c r="H62" s="543">
        <f>_xlfn.XLOOKUP(G62,'KONP Pricing'!A:A,'KONP Pricing'!B:B,"Not Priced")</f>
        <v>497</v>
      </c>
    </row>
    <row r="63" spans="1:8" x14ac:dyDescent="0.2">
      <c r="A63" s="198" t="s">
        <v>1764</v>
      </c>
      <c r="B63" s="198" t="s">
        <v>1765</v>
      </c>
      <c r="C63" s="198" t="s">
        <v>1766</v>
      </c>
      <c r="D63" s="198" t="s">
        <v>565</v>
      </c>
      <c r="E63" s="539">
        <v>2958465</v>
      </c>
      <c r="F63" s="539">
        <v>44105</v>
      </c>
      <c r="G63" s="198" t="s">
        <v>1828</v>
      </c>
      <c r="H63" s="543">
        <f>_xlfn.XLOOKUP(G63,'KONP Pricing'!A:A,'KONP Pricing'!B:B,"Not Priced")</f>
        <v>464</v>
      </c>
    </row>
    <row r="64" spans="1:8" x14ac:dyDescent="0.2">
      <c r="A64" s="198" t="s">
        <v>1764</v>
      </c>
      <c r="B64" s="198" t="s">
        <v>1765</v>
      </c>
      <c r="C64" s="198" t="s">
        <v>1766</v>
      </c>
      <c r="D64" s="198" t="s">
        <v>566</v>
      </c>
      <c r="E64" s="539">
        <v>2958465</v>
      </c>
      <c r="F64" s="539">
        <v>44105</v>
      </c>
      <c r="G64" s="198" t="s">
        <v>1829</v>
      </c>
      <c r="H64" s="543">
        <f>_xlfn.XLOOKUP(G64,'KONP Pricing'!A:A,'KONP Pricing'!B:B,"Not Priced")</f>
        <v>696</v>
      </c>
    </row>
    <row r="65" spans="1:8" x14ac:dyDescent="0.2">
      <c r="A65" s="198" t="s">
        <v>1764</v>
      </c>
      <c r="B65" s="198" t="s">
        <v>1765</v>
      </c>
      <c r="C65" s="198" t="s">
        <v>1766</v>
      </c>
      <c r="D65" s="198" t="s">
        <v>1002</v>
      </c>
      <c r="E65" s="539">
        <v>2958465</v>
      </c>
      <c r="F65" s="539">
        <v>44105</v>
      </c>
      <c r="G65" s="198" t="s">
        <v>1830</v>
      </c>
      <c r="H65" s="543">
        <f>_xlfn.XLOOKUP(G65,'KONP Pricing'!A:A,'KONP Pricing'!B:B,"Not Priced")</f>
        <v>410</v>
      </c>
    </row>
    <row r="66" spans="1:8" x14ac:dyDescent="0.2">
      <c r="A66" s="198" t="s">
        <v>1764</v>
      </c>
      <c r="B66" s="198" t="s">
        <v>1765</v>
      </c>
      <c r="C66" s="198" t="s">
        <v>1766</v>
      </c>
      <c r="D66" s="198" t="s">
        <v>1004</v>
      </c>
      <c r="E66" s="539">
        <v>2958465</v>
      </c>
      <c r="F66" s="539">
        <v>44105</v>
      </c>
      <c r="G66" s="198" t="s">
        <v>1831</v>
      </c>
      <c r="H66" s="543">
        <f>_xlfn.XLOOKUP(G66,'KONP Pricing'!A:A,'KONP Pricing'!B:B,"Not Priced")</f>
        <v>651</v>
      </c>
    </row>
    <row r="67" spans="1:8" x14ac:dyDescent="0.2">
      <c r="A67" s="198" t="s">
        <v>1764</v>
      </c>
      <c r="B67" s="198" t="s">
        <v>1765</v>
      </c>
      <c r="C67" s="198" t="s">
        <v>1766</v>
      </c>
      <c r="D67" s="198" t="s">
        <v>567</v>
      </c>
      <c r="E67" s="539">
        <v>2958465</v>
      </c>
      <c r="F67" s="539">
        <v>44105</v>
      </c>
      <c r="G67" s="198" t="s">
        <v>1832</v>
      </c>
      <c r="H67" s="543">
        <f>_xlfn.XLOOKUP(G67,'KONP Pricing'!A:A,'KONP Pricing'!B:B,"Not Priced")</f>
        <v>321</v>
      </c>
    </row>
    <row r="68" spans="1:8" x14ac:dyDescent="0.2">
      <c r="A68" s="198" t="s">
        <v>1764</v>
      </c>
      <c r="B68" s="198" t="s">
        <v>1765</v>
      </c>
      <c r="C68" s="198" t="s">
        <v>1766</v>
      </c>
      <c r="D68" s="198" t="s">
        <v>568</v>
      </c>
      <c r="E68" s="539">
        <v>2958465</v>
      </c>
      <c r="F68" s="539">
        <v>44105</v>
      </c>
      <c r="G68" s="198" t="s">
        <v>1833</v>
      </c>
      <c r="H68" s="543">
        <f>_xlfn.XLOOKUP(G68,'KONP Pricing'!A:A,'KONP Pricing'!B:B,"Not Priced")</f>
        <v>680</v>
      </c>
    </row>
    <row r="69" spans="1:8" x14ac:dyDescent="0.2">
      <c r="A69" s="198" t="s">
        <v>1764</v>
      </c>
      <c r="B69" s="198" t="s">
        <v>1765</v>
      </c>
      <c r="C69" s="198" t="s">
        <v>1766</v>
      </c>
      <c r="D69" s="198" t="s">
        <v>1338</v>
      </c>
      <c r="E69" s="539">
        <v>2958465</v>
      </c>
      <c r="F69" s="539">
        <v>44105</v>
      </c>
      <c r="G69" s="198" t="s">
        <v>1834</v>
      </c>
      <c r="H69" s="543">
        <f>_xlfn.XLOOKUP(G69,'KONP Pricing'!A:A,'KONP Pricing'!B:B,"Not Priced")</f>
        <v>660</v>
      </c>
    </row>
    <row r="70" spans="1:8" x14ac:dyDescent="0.2">
      <c r="A70" s="198" t="s">
        <v>1764</v>
      </c>
      <c r="B70" s="198" t="s">
        <v>1765</v>
      </c>
      <c r="C70" s="198" t="s">
        <v>1766</v>
      </c>
      <c r="D70" s="198" t="s">
        <v>1340</v>
      </c>
      <c r="E70" s="539">
        <v>2958465</v>
      </c>
      <c r="F70" s="539">
        <v>44105</v>
      </c>
      <c r="G70" s="198" t="s">
        <v>1835</v>
      </c>
      <c r="H70" s="543">
        <f>_xlfn.XLOOKUP(G70,'KONP Pricing'!A:A,'KONP Pricing'!B:B,"Not Priced")</f>
        <v>594</v>
      </c>
    </row>
    <row r="71" spans="1:8" x14ac:dyDescent="0.2">
      <c r="A71" s="198" t="s">
        <v>1764</v>
      </c>
      <c r="B71" s="198" t="s">
        <v>1765</v>
      </c>
      <c r="C71" s="198" t="s">
        <v>1766</v>
      </c>
      <c r="D71" s="198" t="s">
        <v>1346</v>
      </c>
      <c r="E71" s="539">
        <v>2958465</v>
      </c>
      <c r="F71" s="539">
        <v>44105</v>
      </c>
      <c r="G71" s="198" t="s">
        <v>1836</v>
      </c>
      <c r="H71" s="543">
        <f>_xlfn.XLOOKUP(G71,'KONP Pricing'!A:A,'KONP Pricing'!B:B,"Not Priced")</f>
        <v>356</v>
      </c>
    </row>
    <row r="72" spans="1:8" x14ac:dyDescent="0.2">
      <c r="A72" s="198" t="s">
        <v>1764</v>
      </c>
      <c r="B72" s="198" t="s">
        <v>1765</v>
      </c>
      <c r="C72" s="198" t="s">
        <v>1766</v>
      </c>
      <c r="D72" s="198" t="s">
        <v>1006</v>
      </c>
      <c r="E72" s="539">
        <v>2958465</v>
      </c>
      <c r="F72" s="539">
        <v>44105</v>
      </c>
      <c r="G72" s="198" t="s">
        <v>1837</v>
      </c>
      <c r="H72" s="543">
        <f>_xlfn.XLOOKUP(G72,'KONP Pricing'!A:A,'KONP Pricing'!B:B,"Not Priced")</f>
        <v>237</v>
      </c>
    </row>
    <row r="73" spans="1:8" x14ac:dyDescent="0.2">
      <c r="A73" s="198" t="s">
        <v>1764</v>
      </c>
      <c r="B73" s="198" t="s">
        <v>1765</v>
      </c>
      <c r="C73" s="198" t="s">
        <v>1766</v>
      </c>
      <c r="D73" s="198" t="s">
        <v>1007</v>
      </c>
      <c r="E73" s="539">
        <v>2958465</v>
      </c>
      <c r="F73" s="539">
        <v>44105</v>
      </c>
      <c r="G73" s="198" t="s">
        <v>1838</v>
      </c>
      <c r="H73" s="543">
        <f>_xlfn.XLOOKUP(G73,'KONP Pricing'!A:A,'KONP Pricing'!B:B,"Not Priced")</f>
        <v>444</v>
      </c>
    </row>
    <row r="74" spans="1:8" x14ac:dyDescent="0.2">
      <c r="A74" s="198" t="s">
        <v>1764</v>
      </c>
      <c r="B74" s="198" t="s">
        <v>1765</v>
      </c>
      <c r="C74" s="198" t="s">
        <v>1766</v>
      </c>
      <c r="D74" s="198" t="s">
        <v>569</v>
      </c>
      <c r="E74" s="539">
        <v>2958465</v>
      </c>
      <c r="F74" s="539">
        <v>44105</v>
      </c>
      <c r="G74" s="198" t="s">
        <v>1839</v>
      </c>
      <c r="H74" s="543">
        <f>_xlfn.XLOOKUP(G74,'KONP Pricing'!A:A,'KONP Pricing'!B:B,"Not Priced")</f>
        <v>718</v>
      </c>
    </row>
    <row r="75" spans="1:8" x14ac:dyDescent="0.2">
      <c r="A75" s="198" t="s">
        <v>1764</v>
      </c>
      <c r="B75" s="198" t="s">
        <v>1765</v>
      </c>
      <c r="C75" s="198" t="s">
        <v>1766</v>
      </c>
      <c r="D75" s="198" t="s">
        <v>572</v>
      </c>
      <c r="E75" s="539">
        <v>2958465</v>
      </c>
      <c r="F75" s="539">
        <v>44105</v>
      </c>
      <c r="G75" s="198" t="s">
        <v>1840</v>
      </c>
      <c r="H75" s="543">
        <f>_xlfn.XLOOKUP(G75,'KONP Pricing'!A:A,'KONP Pricing'!B:B,"Not Priced")</f>
        <v>352</v>
      </c>
    </row>
    <row r="76" spans="1:8" x14ac:dyDescent="0.2">
      <c r="A76" s="198" t="s">
        <v>1764</v>
      </c>
      <c r="B76" s="198" t="s">
        <v>1765</v>
      </c>
      <c r="C76" s="198" t="s">
        <v>1766</v>
      </c>
      <c r="D76" s="198" t="s">
        <v>573</v>
      </c>
      <c r="E76" s="539">
        <v>2958465</v>
      </c>
      <c r="F76" s="539">
        <v>44105</v>
      </c>
      <c r="G76" s="198" t="s">
        <v>1841</v>
      </c>
      <c r="H76" s="543">
        <f>_xlfn.XLOOKUP(G76,'KONP Pricing'!A:A,'KONP Pricing'!B:B,"Not Priced")</f>
        <v>317</v>
      </c>
    </row>
    <row r="77" spans="1:8" x14ac:dyDescent="0.2">
      <c r="A77" s="198" t="s">
        <v>1764</v>
      </c>
      <c r="B77" s="198" t="s">
        <v>1765</v>
      </c>
      <c r="C77" s="198" t="s">
        <v>1766</v>
      </c>
      <c r="D77" s="198" t="s">
        <v>974</v>
      </c>
      <c r="E77" s="539">
        <v>2958465</v>
      </c>
      <c r="F77" s="539">
        <v>44105</v>
      </c>
      <c r="G77" s="198" t="s">
        <v>1842</v>
      </c>
      <c r="H77" s="543">
        <f>_xlfn.XLOOKUP(G77,'KONP Pricing'!A:A,'KONP Pricing'!B:B,"Not Priced")</f>
        <v>280</v>
      </c>
    </row>
    <row r="78" spans="1:8" x14ac:dyDescent="0.2">
      <c r="A78" s="198" t="s">
        <v>1764</v>
      </c>
      <c r="B78" s="198" t="s">
        <v>1765</v>
      </c>
      <c r="C78" s="198" t="s">
        <v>1766</v>
      </c>
      <c r="D78" s="198" t="s">
        <v>574</v>
      </c>
      <c r="E78" s="539">
        <v>2958465</v>
      </c>
      <c r="F78" s="539">
        <v>44105</v>
      </c>
      <c r="G78" s="198" t="s">
        <v>1843</v>
      </c>
      <c r="H78" s="543">
        <f>_xlfn.XLOOKUP(G78,'KONP Pricing'!A:A,'KONP Pricing'!B:B,"Not Priced")</f>
        <v>242</v>
      </c>
    </row>
    <row r="79" spans="1:8" x14ac:dyDescent="0.2">
      <c r="A79" s="198" t="s">
        <v>1764</v>
      </c>
      <c r="B79" s="198" t="s">
        <v>1765</v>
      </c>
      <c r="C79" s="198" t="s">
        <v>1766</v>
      </c>
      <c r="D79" s="198" t="s">
        <v>1447</v>
      </c>
      <c r="E79" s="539">
        <v>2958465</v>
      </c>
      <c r="F79" s="539">
        <v>44105</v>
      </c>
      <c r="G79" s="198" t="s">
        <v>1844</v>
      </c>
      <c r="H79" s="543">
        <f>_xlfn.XLOOKUP(G79,'KONP Pricing'!A:A,'KONP Pricing'!B:B,"Not Priced")</f>
        <v>350</v>
      </c>
    </row>
    <row r="80" spans="1:8" x14ac:dyDescent="0.2">
      <c r="A80" s="198" t="s">
        <v>1764</v>
      </c>
      <c r="B80" s="198" t="s">
        <v>1765</v>
      </c>
      <c r="C80" s="198" t="s">
        <v>1766</v>
      </c>
      <c r="D80" s="198" t="s">
        <v>1449</v>
      </c>
      <c r="E80" s="539">
        <v>2958465</v>
      </c>
      <c r="F80" s="539">
        <v>44105</v>
      </c>
      <c r="G80" s="198" t="s">
        <v>1845</v>
      </c>
      <c r="H80" s="543">
        <f>_xlfn.XLOOKUP(G80,'KONP Pricing'!A:A,'KONP Pricing'!B:B,"Not Priced")</f>
        <v>315</v>
      </c>
    </row>
    <row r="81" spans="1:8" x14ac:dyDescent="0.2">
      <c r="A81" s="198" t="s">
        <v>1764</v>
      </c>
      <c r="B81" s="198" t="s">
        <v>1765</v>
      </c>
      <c r="C81" s="198" t="s">
        <v>1766</v>
      </c>
      <c r="D81" s="198" t="s">
        <v>1451</v>
      </c>
      <c r="E81" s="539">
        <v>2958465</v>
      </c>
      <c r="F81" s="539">
        <v>44105</v>
      </c>
      <c r="G81" s="198" t="s">
        <v>1846</v>
      </c>
      <c r="H81" s="543">
        <f>_xlfn.XLOOKUP(G81,'KONP Pricing'!A:A,'KONP Pricing'!B:B,"Not Priced")</f>
        <v>189</v>
      </c>
    </row>
    <row r="82" spans="1:8" x14ac:dyDescent="0.2">
      <c r="A82" s="198" t="s">
        <v>1764</v>
      </c>
      <c r="B82" s="198" t="s">
        <v>1765</v>
      </c>
      <c r="C82" s="198" t="s">
        <v>1766</v>
      </c>
      <c r="D82" s="198" t="s">
        <v>1453</v>
      </c>
      <c r="E82" s="539">
        <v>2958465</v>
      </c>
      <c r="F82" s="539">
        <v>44105</v>
      </c>
      <c r="G82" s="198" t="s">
        <v>1847</v>
      </c>
      <c r="H82" s="543">
        <f>_xlfn.XLOOKUP(G82,'KONP Pricing'!A:A,'KONP Pricing'!B:B,"Not Priced")</f>
        <v>415</v>
      </c>
    </row>
    <row r="83" spans="1:8" x14ac:dyDescent="0.2">
      <c r="A83" s="198" t="s">
        <v>1764</v>
      </c>
      <c r="B83" s="198" t="s">
        <v>1765</v>
      </c>
      <c r="C83" s="198" t="s">
        <v>1766</v>
      </c>
      <c r="D83" s="198" t="s">
        <v>1455</v>
      </c>
      <c r="E83" s="539">
        <v>2958465</v>
      </c>
      <c r="F83" s="539">
        <v>44105</v>
      </c>
      <c r="G83" s="198" t="s">
        <v>1848</v>
      </c>
      <c r="H83" s="543">
        <f>_xlfn.XLOOKUP(G83,'KONP Pricing'!A:A,'KONP Pricing'!B:B,"Not Priced")</f>
        <v>374</v>
      </c>
    </row>
    <row r="84" spans="1:8" x14ac:dyDescent="0.2">
      <c r="A84" s="198" t="s">
        <v>1764</v>
      </c>
      <c r="B84" s="198" t="s">
        <v>1765</v>
      </c>
      <c r="C84" s="198" t="s">
        <v>1766</v>
      </c>
      <c r="D84" s="198" t="s">
        <v>1457</v>
      </c>
      <c r="E84" s="539">
        <v>2958465</v>
      </c>
      <c r="F84" s="539">
        <v>44105</v>
      </c>
      <c r="G84" s="198" t="s">
        <v>1849</v>
      </c>
      <c r="H84" s="543">
        <f>_xlfn.XLOOKUP(G84,'KONP Pricing'!A:A,'KONP Pricing'!B:B,"Not Priced")</f>
        <v>224</v>
      </c>
    </row>
    <row r="85" spans="1:8" x14ac:dyDescent="0.2">
      <c r="A85" s="198" t="s">
        <v>1764</v>
      </c>
      <c r="B85" s="198" t="s">
        <v>1765</v>
      </c>
      <c r="C85" s="198" t="s">
        <v>1766</v>
      </c>
      <c r="D85" s="198" t="s">
        <v>1202</v>
      </c>
      <c r="E85" s="539">
        <v>2958465</v>
      </c>
      <c r="F85" s="539">
        <v>44105</v>
      </c>
      <c r="G85" s="198" t="s">
        <v>1850</v>
      </c>
      <c r="H85" s="543">
        <f>_xlfn.XLOOKUP(G85,'KONP Pricing'!A:A,'KONP Pricing'!B:B,"Not Priced")</f>
        <v>176</v>
      </c>
    </row>
    <row r="86" spans="1:8" x14ac:dyDescent="0.2">
      <c r="A86" s="198" t="s">
        <v>1764</v>
      </c>
      <c r="B86" s="198" t="s">
        <v>1765</v>
      </c>
      <c r="C86" s="198" t="s">
        <v>1766</v>
      </c>
      <c r="D86" s="198" t="s">
        <v>575</v>
      </c>
      <c r="E86" s="539">
        <v>2958465</v>
      </c>
      <c r="F86" s="539">
        <v>44105</v>
      </c>
      <c r="G86" s="198" t="s">
        <v>1851</v>
      </c>
      <c r="H86" s="543">
        <f>_xlfn.XLOOKUP(G86,'KONP Pricing'!A:A,'KONP Pricing'!B:B,"Not Priced")</f>
        <v>418</v>
      </c>
    </row>
    <row r="87" spans="1:8" x14ac:dyDescent="0.2">
      <c r="A87" s="198" t="s">
        <v>1764</v>
      </c>
      <c r="B87" s="198" t="s">
        <v>1765</v>
      </c>
      <c r="C87" s="198" t="s">
        <v>1766</v>
      </c>
      <c r="D87" s="198" t="s">
        <v>576</v>
      </c>
      <c r="E87" s="539">
        <v>2958465</v>
      </c>
      <c r="F87" s="539">
        <v>44105</v>
      </c>
      <c r="G87" s="198" t="s">
        <v>1852</v>
      </c>
      <c r="H87" s="543">
        <f>_xlfn.XLOOKUP(G87,'KONP Pricing'!A:A,'KONP Pricing'!B:B,"Not Priced")</f>
        <v>451</v>
      </c>
    </row>
    <row r="88" spans="1:8" x14ac:dyDescent="0.2">
      <c r="A88" s="198" t="s">
        <v>1764</v>
      </c>
      <c r="B88" s="198" t="s">
        <v>1765</v>
      </c>
      <c r="C88" s="198" t="s">
        <v>1766</v>
      </c>
      <c r="D88" s="198" t="s">
        <v>976</v>
      </c>
      <c r="E88" s="539">
        <v>2958465</v>
      </c>
      <c r="F88" s="539">
        <v>44105</v>
      </c>
      <c r="G88" s="198" t="s">
        <v>1853</v>
      </c>
      <c r="H88" s="543">
        <f>_xlfn.XLOOKUP(G88,'KONP Pricing'!A:A,'KONP Pricing'!B:B,"Not Priced")</f>
        <v>335</v>
      </c>
    </row>
    <row r="89" spans="1:8" x14ac:dyDescent="0.2">
      <c r="A89" s="198" t="s">
        <v>1764</v>
      </c>
      <c r="B89" s="198" t="s">
        <v>1765</v>
      </c>
      <c r="C89" s="198" t="s">
        <v>1766</v>
      </c>
      <c r="D89" s="198" t="s">
        <v>577</v>
      </c>
      <c r="E89" s="539">
        <v>2958465</v>
      </c>
      <c r="F89" s="539">
        <v>44105</v>
      </c>
      <c r="G89" s="198" t="s">
        <v>1854</v>
      </c>
      <c r="H89" s="543">
        <f>_xlfn.XLOOKUP(G89,'KONP Pricing'!A:A,'KONP Pricing'!B:B,"Not Priced")</f>
        <v>286</v>
      </c>
    </row>
    <row r="90" spans="1:8" x14ac:dyDescent="0.2">
      <c r="A90" s="198" t="s">
        <v>1764</v>
      </c>
      <c r="B90" s="198" t="s">
        <v>1765</v>
      </c>
      <c r="C90" s="198" t="s">
        <v>1766</v>
      </c>
      <c r="D90" s="198" t="s">
        <v>1203</v>
      </c>
      <c r="E90" s="539">
        <v>2958465</v>
      </c>
      <c r="F90" s="539">
        <v>44105</v>
      </c>
      <c r="G90" s="198" t="s">
        <v>1855</v>
      </c>
      <c r="H90" s="543">
        <f>_xlfn.XLOOKUP(G90,'KONP Pricing'!A:A,'KONP Pricing'!B:B,"Not Priced")</f>
        <v>272</v>
      </c>
    </row>
    <row r="91" spans="1:8" x14ac:dyDescent="0.2">
      <c r="A91" s="198" t="s">
        <v>1764</v>
      </c>
      <c r="B91" s="198" t="s">
        <v>1765</v>
      </c>
      <c r="C91" s="198" t="s">
        <v>1766</v>
      </c>
      <c r="D91" s="198" t="s">
        <v>584</v>
      </c>
      <c r="E91" s="539">
        <v>2958465</v>
      </c>
      <c r="F91" s="539">
        <v>44105</v>
      </c>
      <c r="G91" s="198" t="s">
        <v>1856</v>
      </c>
      <c r="H91" s="543">
        <f>_xlfn.XLOOKUP(G91,'KONP Pricing'!A:A,'KONP Pricing'!B:B,"Not Priced")</f>
        <v>470</v>
      </c>
    </row>
    <row r="92" spans="1:8" x14ac:dyDescent="0.2">
      <c r="A92" s="198" t="s">
        <v>1764</v>
      </c>
      <c r="B92" s="198" t="s">
        <v>1765</v>
      </c>
      <c r="C92" s="198" t="s">
        <v>1766</v>
      </c>
      <c r="D92" s="198" t="s">
        <v>585</v>
      </c>
      <c r="E92" s="539">
        <v>2958465</v>
      </c>
      <c r="F92" s="539">
        <v>44105</v>
      </c>
      <c r="G92" s="198" t="s">
        <v>1857</v>
      </c>
      <c r="H92" s="543">
        <f>_xlfn.XLOOKUP(G92,'KONP Pricing'!A:A,'KONP Pricing'!B:B,"Not Priced")</f>
        <v>484</v>
      </c>
    </row>
    <row r="93" spans="1:8" x14ac:dyDescent="0.2">
      <c r="A93" s="198" t="s">
        <v>1764</v>
      </c>
      <c r="B93" s="198" t="s">
        <v>1765</v>
      </c>
      <c r="C93" s="198" t="s">
        <v>1766</v>
      </c>
      <c r="D93" s="198" t="s">
        <v>586</v>
      </c>
      <c r="E93" s="539">
        <v>2958465</v>
      </c>
      <c r="F93" s="539">
        <v>44105</v>
      </c>
      <c r="G93" s="198" t="s">
        <v>1858</v>
      </c>
      <c r="H93" s="543">
        <f>_xlfn.XLOOKUP(G93,'KONP Pricing'!A:A,'KONP Pricing'!B:B,"Not Priced")</f>
        <v>643</v>
      </c>
    </row>
    <row r="94" spans="1:8" x14ac:dyDescent="0.2">
      <c r="A94" s="198" t="s">
        <v>1764</v>
      </c>
      <c r="B94" s="198" t="s">
        <v>1765</v>
      </c>
      <c r="C94" s="198" t="s">
        <v>1766</v>
      </c>
      <c r="D94" s="198" t="s">
        <v>587</v>
      </c>
      <c r="E94" s="539">
        <v>2958465</v>
      </c>
      <c r="F94" s="539">
        <v>44105</v>
      </c>
      <c r="G94" s="198" t="s">
        <v>1859</v>
      </c>
      <c r="H94" s="543">
        <f>_xlfn.XLOOKUP(G94,'KONP Pricing'!A:A,'KONP Pricing'!B:B,"Not Priced")</f>
        <v>623</v>
      </c>
    </row>
    <row r="95" spans="1:8" x14ac:dyDescent="0.2">
      <c r="A95" s="198" t="s">
        <v>1764</v>
      </c>
      <c r="B95" s="198" t="s">
        <v>1765</v>
      </c>
      <c r="C95" s="198" t="s">
        <v>1766</v>
      </c>
      <c r="D95" s="198" t="s">
        <v>588</v>
      </c>
      <c r="E95" s="539">
        <v>2958465</v>
      </c>
      <c r="F95" s="539">
        <v>44105</v>
      </c>
      <c r="G95" s="198" t="s">
        <v>1860</v>
      </c>
      <c r="H95" s="543">
        <f>_xlfn.XLOOKUP(G95,'KONP Pricing'!A:A,'KONP Pricing'!B:B,"Not Priced")</f>
        <v>588</v>
      </c>
    </row>
    <row r="96" spans="1:8" x14ac:dyDescent="0.2">
      <c r="A96" s="198" t="s">
        <v>1764</v>
      </c>
      <c r="B96" s="198" t="s">
        <v>1765</v>
      </c>
      <c r="C96" s="198" t="s">
        <v>1766</v>
      </c>
      <c r="D96" s="198" t="s">
        <v>589</v>
      </c>
      <c r="E96" s="539">
        <v>2958465</v>
      </c>
      <c r="F96" s="539">
        <v>44105</v>
      </c>
      <c r="G96" s="198" t="s">
        <v>1861</v>
      </c>
      <c r="H96" s="543">
        <f>_xlfn.XLOOKUP(G96,'KONP Pricing'!A:A,'KONP Pricing'!B:B,"Not Priced")</f>
        <v>551</v>
      </c>
    </row>
    <row r="97" spans="1:8" x14ac:dyDescent="0.2">
      <c r="A97" s="198" t="s">
        <v>1764</v>
      </c>
      <c r="B97" s="198" t="s">
        <v>1765</v>
      </c>
      <c r="C97" s="198" t="s">
        <v>1766</v>
      </c>
      <c r="D97" s="198" t="s">
        <v>590</v>
      </c>
      <c r="E97" s="539">
        <v>2958465</v>
      </c>
      <c r="F97" s="539">
        <v>44105</v>
      </c>
      <c r="G97" s="198" t="s">
        <v>1862</v>
      </c>
      <c r="H97" s="543">
        <f>_xlfn.XLOOKUP(G97,'KONP Pricing'!A:A,'KONP Pricing'!B:B,"Not Priced")</f>
        <v>1928</v>
      </c>
    </row>
    <row r="98" spans="1:8" x14ac:dyDescent="0.2">
      <c r="A98" s="198" t="s">
        <v>1764</v>
      </c>
      <c r="B98" s="198" t="s">
        <v>1765</v>
      </c>
      <c r="C98" s="198" t="s">
        <v>1766</v>
      </c>
      <c r="D98" s="198" t="s">
        <v>591</v>
      </c>
      <c r="E98" s="539">
        <v>2958465</v>
      </c>
      <c r="F98" s="539">
        <v>44105</v>
      </c>
      <c r="G98" s="198" t="s">
        <v>1863</v>
      </c>
      <c r="H98" s="543">
        <f>_xlfn.XLOOKUP(G98,'KONP Pricing'!A:A,'KONP Pricing'!B:B,"Not Priced")</f>
        <v>1877</v>
      </c>
    </row>
    <row r="99" spans="1:8" x14ac:dyDescent="0.2">
      <c r="A99" s="198" t="s">
        <v>1764</v>
      </c>
      <c r="B99" s="198" t="s">
        <v>1765</v>
      </c>
      <c r="C99" s="198" t="s">
        <v>1766</v>
      </c>
      <c r="D99" s="198" t="s">
        <v>592</v>
      </c>
      <c r="E99" s="539">
        <v>2958465</v>
      </c>
      <c r="F99" s="539">
        <v>44105</v>
      </c>
      <c r="G99" s="198" t="s">
        <v>1864</v>
      </c>
      <c r="H99" s="543">
        <f>_xlfn.XLOOKUP(G99,'KONP Pricing'!A:A,'KONP Pricing'!B:B,"Not Priced")</f>
        <v>439</v>
      </c>
    </row>
    <row r="100" spans="1:8" x14ac:dyDescent="0.2">
      <c r="A100" s="198" t="s">
        <v>1764</v>
      </c>
      <c r="B100" s="198" t="s">
        <v>1765</v>
      </c>
      <c r="C100" s="198" t="s">
        <v>1766</v>
      </c>
      <c r="D100" s="198" t="s">
        <v>593</v>
      </c>
      <c r="E100" s="539">
        <v>2958465</v>
      </c>
      <c r="F100" s="539">
        <v>44105</v>
      </c>
      <c r="G100" s="198" t="s">
        <v>1865</v>
      </c>
      <c r="H100" s="543">
        <f>_xlfn.XLOOKUP(G100,'KONP Pricing'!A:A,'KONP Pricing'!B:B,"Not Priced")</f>
        <v>462</v>
      </c>
    </row>
    <row r="101" spans="1:8" x14ac:dyDescent="0.2">
      <c r="A101" s="198" t="s">
        <v>1764</v>
      </c>
      <c r="B101" s="198" t="s">
        <v>1765</v>
      </c>
      <c r="C101" s="198" t="s">
        <v>1766</v>
      </c>
      <c r="D101" s="198" t="s">
        <v>594</v>
      </c>
      <c r="E101" s="539">
        <v>2958465</v>
      </c>
      <c r="F101" s="539">
        <v>44105</v>
      </c>
      <c r="G101" s="198" t="s">
        <v>1866</v>
      </c>
      <c r="H101" s="543">
        <f>_xlfn.XLOOKUP(G101,'KONP Pricing'!A:A,'KONP Pricing'!B:B,"Not Priced")</f>
        <v>287</v>
      </c>
    </row>
    <row r="102" spans="1:8" x14ac:dyDescent="0.2">
      <c r="A102" s="198" t="s">
        <v>1764</v>
      </c>
      <c r="B102" s="198" t="s">
        <v>1765</v>
      </c>
      <c r="C102" s="198" t="s">
        <v>1766</v>
      </c>
      <c r="D102" s="198" t="s">
        <v>595</v>
      </c>
      <c r="E102" s="539">
        <v>2958465</v>
      </c>
      <c r="F102" s="539">
        <v>44105</v>
      </c>
      <c r="G102" s="198" t="s">
        <v>1867</v>
      </c>
      <c r="H102" s="543">
        <f>_xlfn.XLOOKUP(G102,'KONP Pricing'!A:A,'KONP Pricing'!B:B,"Not Priced")</f>
        <v>277</v>
      </c>
    </row>
    <row r="103" spans="1:8" x14ac:dyDescent="0.2">
      <c r="A103" s="198" t="s">
        <v>1764</v>
      </c>
      <c r="B103" s="198" t="s">
        <v>1765</v>
      </c>
      <c r="C103" s="198" t="s">
        <v>1766</v>
      </c>
      <c r="D103" s="198" t="s">
        <v>596</v>
      </c>
      <c r="E103" s="539">
        <v>2958465</v>
      </c>
      <c r="F103" s="539">
        <v>44105</v>
      </c>
      <c r="G103" s="198" t="s">
        <v>1868</v>
      </c>
      <c r="H103" s="543">
        <f>_xlfn.XLOOKUP(G103,'KONP Pricing'!A:A,'KONP Pricing'!B:B,"Not Priced")</f>
        <v>464</v>
      </c>
    </row>
    <row r="104" spans="1:8" x14ac:dyDescent="0.2">
      <c r="A104" s="198" t="s">
        <v>1764</v>
      </c>
      <c r="B104" s="198" t="s">
        <v>1765</v>
      </c>
      <c r="C104" s="198" t="s">
        <v>1766</v>
      </c>
      <c r="D104" s="198" t="s">
        <v>979</v>
      </c>
      <c r="E104" s="539">
        <v>2958465</v>
      </c>
      <c r="F104" s="539">
        <v>44105</v>
      </c>
      <c r="G104" s="198" t="s">
        <v>1869</v>
      </c>
      <c r="H104" s="543">
        <f>_xlfn.XLOOKUP(G104,'KONP Pricing'!A:A,'KONP Pricing'!B:B,"Not Priced")</f>
        <v>410</v>
      </c>
    </row>
    <row r="105" spans="1:8" x14ac:dyDescent="0.2">
      <c r="A105" s="198" t="s">
        <v>1764</v>
      </c>
      <c r="B105" s="198" t="s">
        <v>1765</v>
      </c>
      <c r="C105" s="198" t="s">
        <v>1766</v>
      </c>
      <c r="D105" s="198" t="s">
        <v>597</v>
      </c>
      <c r="E105" s="539">
        <v>2958465</v>
      </c>
      <c r="F105" s="539">
        <v>44105</v>
      </c>
      <c r="G105" s="198" t="s">
        <v>1870</v>
      </c>
      <c r="H105" s="543">
        <f>_xlfn.XLOOKUP(G105,'KONP Pricing'!A:A,'KONP Pricing'!B:B,"Not Priced")</f>
        <v>209.5</v>
      </c>
    </row>
    <row r="106" spans="1:8" x14ac:dyDescent="0.2">
      <c r="A106" s="198" t="s">
        <v>1764</v>
      </c>
      <c r="B106" s="198" t="s">
        <v>1765</v>
      </c>
      <c r="C106" s="198" t="s">
        <v>1766</v>
      </c>
      <c r="D106" s="198" t="s">
        <v>598</v>
      </c>
      <c r="E106" s="539">
        <v>2958465</v>
      </c>
      <c r="F106" s="539">
        <v>44105</v>
      </c>
      <c r="G106" s="198" t="s">
        <v>1871</v>
      </c>
      <c r="H106" s="543">
        <f>_xlfn.XLOOKUP(G106,'KONP Pricing'!A:A,'KONP Pricing'!B:B,"Not Priced")</f>
        <v>397</v>
      </c>
    </row>
    <row r="107" spans="1:8" x14ac:dyDescent="0.2">
      <c r="A107" s="198" t="s">
        <v>1764</v>
      </c>
      <c r="B107" s="198" t="s">
        <v>1765</v>
      </c>
      <c r="C107" s="198" t="s">
        <v>1766</v>
      </c>
      <c r="D107" s="198" t="s">
        <v>599</v>
      </c>
      <c r="E107" s="539">
        <v>2958465</v>
      </c>
      <c r="F107" s="539">
        <v>44105</v>
      </c>
      <c r="G107" s="198" t="s">
        <v>1872</v>
      </c>
      <c r="H107" s="543">
        <f>_xlfn.XLOOKUP(G107,'KONP Pricing'!A:A,'KONP Pricing'!B:B,"Not Priced")</f>
        <v>453</v>
      </c>
    </row>
    <row r="108" spans="1:8" x14ac:dyDescent="0.2">
      <c r="A108" s="198" t="s">
        <v>1764</v>
      </c>
      <c r="B108" s="198" t="s">
        <v>1765</v>
      </c>
      <c r="C108" s="198" t="s">
        <v>1766</v>
      </c>
      <c r="D108" s="198" t="s">
        <v>1274</v>
      </c>
      <c r="E108" s="539">
        <v>2958465</v>
      </c>
      <c r="F108" s="539">
        <v>44105</v>
      </c>
      <c r="G108" s="198" t="s">
        <v>1873</v>
      </c>
      <c r="H108" s="543">
        <f>_xlfn.XLOOKUP(G108,'KONP Pricing'!A:A,'KONP Pricing'!B:B,"Not Priced")</f>
        <v>430</v>
      </c>
    </row>
    <row r="109" spans="1:8" x14ac:dyDescent="0.2">
      <c r="A109" s="198" t="s">
        <v>1764</v>
      </c>
      <c r="B109" s="198" t="s">
        <v>1765</v>
      </c>
      <c r="C109" s="198" t="s">
        <v>1766</v>
      </c>
      <c r="D109" s="198" t="s">
        <v>1276</v>
      </c>
      <c r="E109" s="539">
        <v>2958465</v>
      </c>
      <c r="F109" s="539">
        <v>44105</v>
      </c>
      <c r="G109" s="198" t="s">
        <v>1874</v>
      </c>
      <c r="H109" s="543">
        <f>_xlfn.XLOOKUP(G109,'KONP Pricing'!A:A,'KONP Pricing'!B:B,"Not Priced")</f>
        <v>387</v>
      </c>
    </row>
    <row r="110" spans="1:8" x14ac:dyDescent="0.2">
      <c r="A110" s="198" t="s">
        <v>1764</v>
      </c>
      <c r="B110" s="198" t="s">
        <v>1765</v>
      </c>
      <c r="C110" s="198" t="s">
        <v>1766</v>
      </c>
      <c r="D110" s="198" t="s">
        <v>1282</v>
      </c>
      <c r="E110" s="539">
        <v>2958465</v>
      </c>
      <c r="F110" s="539">
        <v>44105</v>
      </c>
      <c r="G110" s="198" t="s">
        <v>1875</v>
      </c>
      <c r="H110" s="543">
        <f>_xlfn.XLOOKUP(G110,'KONP Pricing'!A:A,'KONP Pricing'!B:B,"Not Priced")</f>
        <v>232</v>
      </c>
    </row>
    <row r="111" spans="1:8" x14ac:dyDescent="0.2">
      <c r="A111" s="198" t="s">
        <v>1764</v>
      </c>
      <c r="B111" s="198" t="s">
        <v>1765</v>
      </c>
      <c r="C111" s="198" t="s">
        <v>1766</v>
      </c>
      <c r="D111" s="198" t="s">
        <v>982</v>
      </c>
      <c r="E111" s="539">
        <v>2958465</v>
      </c>
      <c r="F111" s="539">
        <v>44105</v>
      </c>
      <c r="G111" s="198" t="s">
        <v>1876</v>
      </c>
      <c r="H111" s="543">
        <f>_xlfn.XLOOKUP(G111,'KONP Pricing'!A:A,'KONP Pricing'!B:B,"Not Priced")</f>
        <v>136.5</v>
      </c>
    </row>
    <row r="112" spans="1:8" x14ac:dyDescent="0.2">
      <c r="A112" s="198" t="s">
        <v>1764</v>
      </c>
      <c r="B112" s="198" t="s">
        <v>1765</v>
      </c>
      <c r="C112" s="198" t="s">
        <v>1766</v>
      </c>
      <c r="D112" s="198" t="s">
        <v>983</v>
      </c>
      <c r="E112" s="539">
        <v>2958465</v>
      </c>
      <c r="F112" s="539">
        <v>44105</v>
      </c>
      <c r="G112" s="198" t="s">
        <v>1877</v>
      </c>
      <c r="H112" s="543">
        <f>_xlfn.XLOOKUP(G112,'KONP Pricing'!A:A,'KONP Pricing'!B:B,"Not Priced")</f>
        <v>280</v>
      </c>
    </row>
    <row r="113" spans="1:8" x14ac:dyDescent="0.2">
      <c r="A113" s="198" t="s">
        <v>1764</v>
      </c>
      <c r="B113" s="198" t="s">
        <v>1765</v>
      </c>
      <c r="C113" s="198" t="s">
        <v>1766</v>
      </c>
      <c r="D113" s="198" t="s">
        <v>1322</v>
      </c>
      <c r="E113" s="539">
        <v>2958465</v>
      </c>
      <c r="F113" s="539">
        <v>44105</v>
      </c>
      <c r="G113" s="198" t="s">
        <v>1878</v>
      </c>
      <c r="H113" s="543">
        <f>_xlfn.XLOOKUP(G113,'KONP Pricing'!A:A,'KONP Pricing'!B:B,"Not Priced")</f>
        <v>570</v>
      </c>
    </row>
    <row r="114" spans="1:8" x14ac:dyDescent="0.2">
      <c r="A114" s="198" t="s">
        <v>1764</v>
      </c>
      <c r="B114" s="198" t="s">
        <v>1765</v>
      </c>
      <c r="C114" s="198" t="s">
        <v>1766</v>
      </c>
      <c r="D114" s="198" t="s">
        <v>1324</v>
      </c>
      <c r="E114" s="539">
        <v>2958465</v>
      </c>
      <c r="F114" s="539">
        <v>44105</v>
      </c>
      <c r="G114" s="198" t="s">
        <v>1879</v>
      </c>
      <c r="H114" s="543">
        <f>_xlfn.XLOOKUP(G114,'KONP Pricing'!A:A,'KONP Pricing'!B:B,"Not Priced")</f>
        <v>513</v>
      </c>
    </row>
    <row r="115" spans="1:8" x14ac:dyDescent="0.2">
      <c r="A115" s="198" t="s">
        <v>1764</v>
      </c>
      <c r="B115" s="198" t="s">
        <v>1765</v>
      </c>
      <c r="C115" s="198" t="s">
        <v>1766</v>
      </c>
      <c r="D115" s="198" t="s">
        <v>1330</v>
      </c>
      <c r="E115" s="539">
        <v>2958465</v>
      </c>
      <c r="F115" s="539">
        <v>44105</v>
      </c>
      <c r="G115" s="198" t="s">
        <v>1880</v>
      </c>
      <c r="H115" s="543">
        <f>_xlfn.XLOOKUP(G115,'KONP Pricing'!A:A,'KONP Pricing'!B:B,"Not Priced")</f>
        <v>308</v>
      </c>
    </row>
    <row r="116" spans="1:8" x14ac:dyDescent="0.2">
      <c r="A116" s="198" t="s">
        <v>1764</v>
      </c>
      <c r="B116" s="198" t="s">
        <v>1765</v>
      </c>
      <c r="C116" s="198" t="s">
        <v>1766</v>
      </c>
      <c r="D116" s="198" t="s">
        <v>1463</v>
      </c>
      <c r="E116" s="539">
        <v>2958465</v>
      </c>
      <c r="F116" s="539">
        <v>44105</v>
      </c>
      <c r="G116" s="198" t="s">
        <v>1881</v>
      </c>
      <c r="H116" s="543">
        <f>_xlfn.XLOOKUP(G116,'KONP Pricing'!A:A,'KONP Pricing'!B:B,"Not Priced")</f>
        <v>500</v>
      </c>
    </row>
    <row r="117" spans="1:8" x14ac:dyDescent="0.2">
      <c r="A117" s="198" t="s">
        <v>1764</v>
      </c>
      <c r="B117" s="198" t="s">
        <v>1765</v>
      </c>
      <c r="C117" s="198" t="s">
        <v>1766</v>
      </c>
      <c r="D117" s="198" t="s">
        <v>1465</v>
      </c>
      <c r="E117" s="539">
        <v>2958465</v>
      </c>
      <c r="F117" s="539">
        <v>44105</v>
      </c>
      <c r="G117" s="198" t="s">
        <v>1882</v>
      </c>
      <c r="H117" s="543">
        <f>_xlfn.XLOOKUP(G117,'KONP Pricing'!A:A,'KONP Pricing'!B:B,"Not Priced")</f>
        <v>450</v>
      </c>
    </row>
    <row r="118" spans="1:8" x14ac:dyDescent="0.2">
      <c r="A118" s="198" t="s">
        <v>1764</v>
      </c>
      <c r="B118" s="198" t="s">
        <v>1765</v>
      </c>
      <c r="C118" s="198" t="s">
        <v>1766</v>
      </c>
      <c r="D118" s="198" t="s">
        <v>1467</v>
      </c>
      <c r="E118" s="539">
        <v>2958465</v>
      </c>
      <c r="F118" s="539">
        <v>44105</v>
      </c>
      <c r="G118" s="198" t="s">
        <v>1883</v>
      </c>
      <c r="H118" s="543">
        <f>_xlfn.XLOOKUP(G118,'KONP Pricing'!A:A,'KONP Pricing'!B:B,"Not Priced")</f>
        <v>270</v>
      </c>
    </row>
    <row r="119" spans="1:8" x14ac:dyDescent="0.2">
      <c r="A119" s="198" t="s">
        <v>1764</v>
      </c>
      <c r="B119" s="198" t="s">
        <v>1765</v>
      </c>
      <c r="C119" s="198" t="s">
        <v>1766</v>
      </c>
      <c r="D119" s="198" t="s">
        <v>1469</v>
      </c>
      <c r="E119" s="539">
        <v>2958465</v>
      </c>
      <c r="F119" s="539">
        <v>44105</v>
      </c>
      <c r="G119" s="198" t="s">
        <v>1884</v>
      </c>
      <c r="H119" s="543">
        <f>_xlfn.XLOOKUP(G119,'KONP Pricing'!A:A,'KONP Pricing'!B:B,"Not Priced")</f>
        <v>430</v>
      </c>
    </row>
    <row r="120" spans="1:8" x14ac:dyDescent="0.2">
      <c r="A120" s="198" t="s">
        <v>1764</v>
      </c>
      <c r="B120" s="198" t="s">
        <v>1765</v>
      </c>
      <c r="C120" s="198" t="s">
        <v>1766</v>
      </c>
      <c r="D120" s="198" t="s">
        <v>1471</v>
      </c>
      <c r="E120" s="539">
        <v>2958465</v>
      </c>
      <c r="F120" s="539">
        <v>44105</v>
      </c>
      <c r="G120" s="198" t="s">
        <v>1885</v>
      </c>
      <c r="H120" s="543">
        <f>_xlfn.XLOOKUP(G120,'KONP Pricing'!A:A,'KONP Pricing'!B:B,"Not Priced")</f>
        <v>387</v>
      </c>
    </row>
    <row r="121" spans="1:8" x14ac:dyDescent="0.2">
      <c r="A121" s="198" t="s">
        <v>1764</v>
      </c>
      <c r="B121" s="198" t="s">
        <v>1765</v>
      </c>
      <c r="C121" s="198" t="s">
        <v>1766</v>
      </c>
      <c r="D121" s="198" t="s">
        <v>1473</v>
      </c>
      <c r="E121" s="539">
        <v>2958465</v>
      </c>
      <c r="F121" s="539">
        <v>44105</v>
      </c>
      <c r="G121" s="198" t="s">
        <v>1886</v>
      </c>
      <c r="H121" s="543">
        <f>_xlfn.XLOOKUP(G121,'KONP Pricing'!A:A,'KONP Pricing'!B:B,"Not Priced")</f>
        <v>232</v>
      </c>
    </row>
    <row r="122" spans="1:8" x14ac:dyDescent="0.2">
      <c r="A122" s="198" t="s">
        <v>1764</v>
      </c>
      <c r="B122" s="198" t="s">
        <v>1765</v>
      </c>
      <c r="C122" s="198" t="s">
        <v>1766</v>
      </c>
      <c r="D122" s="198" t="s">
        <v>140</v>
      </c>
      <c r="E122" s="539">
        <v>2958465</v>
      </c>
      <c r="F122" s="539">
        <v>44105</v>
      </c>
      <c r="G122" s="198" t="s">
        <v>1887</v>
      </c>
      <c r="H122" s="543">
        <f>_xlfn.XLOOKUP(G122,'KONP Pricing'!A:A,'KONP Pricing'!B:B,"Not Priced")</f>
        <v>270</v>
      </c>
    </row>
    <row r="123" spans="1:8" x14ac:dyDescent="0.2">
      <c r="A123" s="198" t="s">
        <v>1764</v>
      </c>
      <c r="B123" s="198" t="s">
        <v>1765</v>
      </c>
      <c r="C123" s="198" t="s">
        <v>1766</v>
      </c>
      <c r="D123" s="198" t="s">
        <v>142</v>
      </c>
      <c r="E123" s="539">
        <v>2958465</v>
      </c>
      <c r="F123" s="539">
        <v>44105</v>
      </c>
      <c r="G123" s="198" t="s">
        <v>1888</v>
      </c>
      <c r="H123" s="543">
        <f>_xlfn.XLOOKUP(G123,'KONP Pricing'!A:A,'KONP Pricing'!B:B,"Not Priced")</f>
        <v>240</v>
      </c>
    </row>
    <row r="124" spans="1:8" x14ac:dyDescent="0.2">
      <c r="A124" s="198" t="s">
        <v>1764</v>
      </c>
      <c r="B124" s="198" t="s">
        <v>1765</v>
      </c>
      <c r="C124" s="198" t="s">
        <v>1766</v>
      </c>
      <c r="D124" s="198" t="s">
        <v>141</v>
      </c>
      <c r="E124" s="539">
        <v>2958465</v>
      </c>
      <c r="F124" s="539">
        <v>44105</v>
      </c>
      <c r="G124" s="198" t="s">
        <v>1889</v>
      </c>
      <c r="H124" s="543">
        <f>_xlfn.XLOOKUP(G124,'KONP Pricing'!A:A,'KONP Pricing'!B:B,"Not Priced")</f>
        <v>256.5</v>
      </c>
    </row>
    <row r="125" spans="1:8" x14ac:dyDescent="0.2">
      <c r="A125" s="198" t="s">
        <v>1764</v>
      </c>
      <c r="B125" s="198" t="s">
        <v>1765</v>
      </c>
      <c r="C125" s="198" t="s">
        <v>1766</v>
      </c>
      <c r="D125" s="198" t="s">
        <v>600</v>
      </c>
      <c r="E125" s="539">
        <v>2958465</v>
      </c>
      <c r="F125" s="539">
        <v>44105</v>
      </c>
      <c r="G125" s="198" t="s">
        <v>1890</v>
      </c>
      <c r="H125" s="543">
        <f>_xlfn.XLOOKUP(G125,'KONP Pricing'!A:A,'KONP Pricing'!B:B,"Not Priced")</f>
        <v>228</v>
      </c>
    </row>
    <row r="126" spans="1:8" x14ac:dyDescent="0.2">
      <c r="A126" s="198" t="s">
        <v>1764</v>
      </c>
      <c r="B126" s="198" t="s">
        <v>1765</v>
      </c>
      <c r="C126" s="198" t="s">
        <v>1766</v>
      </c>
      <c r="D126" s="198" t="s">
        <v>1040</v>
      </c>
      <c r="E126" s="539">
        <v>2958465</v>
      </c>
      <c r="F126" s="539">
        <v>44105</v>
      </c>
      <c r="G126" s="198" t="s">
        <v>1891</v>
      </c>
      <c r="H126" s="543">
        <f>_xlfn.XLOOKUP(G126,'KONP Pricing'!A:A,'KONP Pricing'!B:B,"Not Priced")</f>
        <v>74</v>
      </c>
    </row>
    <row r="127" spans="1:8" x14ac:dyDescent="0.2">
      <c r="A127" s="198" t="s">
        <v>1764</v>
      </c>
      <c r="B127" s="198" t="s">
        <v>1765</v>
      </c>
      <c r="C127" s="198" t="s">
        <v>1766</v>
      </c>
      <c r="D127" s="198" t="s">
        <v>601</v>
      </c>
      <c r="E127" s="539">
        <v>2958465</v>
      </c>
      <c r="F127" s="539">
        <v>44105</v>
      </c>
      <c r="G127" s="198" t="s">
        <v>1892</v>
      </c>
      <c r="H127" s="543">
        <f>_xlfn.XLOOKUP(G127,'KONP Pricing'!A:A,'KONP Pricing'!B:B,"Not Priced")</f>
        <v>74</v>
      </c>
    </row>
    <row r="128" spans="1:8" x14ac:dyDescent="0.2">
      <c r="A128" s="198" t="s">
        <v>1764</v>
      </c>
      <c r="B128" s="198" t="s">
        <v>1765</v>
      </c>
      <c r="C128" s="198" t="s">
        <v>1766</v>
      </c>
      <c r="D128" s="198" t="s">
        <v>144</v>
      </c>
      <c r="E128" s="539">
        <v>2958465</v>
      </c>
      <c r="F128" s="539">
        <v>44105</v>
      </c>
      <c r="G128" s="198" t="s">
        <v>1893</v>
      </c>
      <c r="H128" s="543">
        <f>_xlfn.XLOOKUP(G128,'KONP Pricing'!A:A,'KONP Pricing'!B:B,"Not Priced")</f>
        <v>325</v>
      </c>
    </row>
    <row r="129" spans="1:8" x14ac:dyDescent="0.2">
      <c r="A129" s="198" t="s">
        <v>1764</v>
      </c>
      <c r="B129" s="198" t="s">
        <v>1765</v>
      </c>
      <c r="C129" s="198" t="s">
        <v>1766</v>
      </c>
      <c r="D129" s="198" t="s">
        <v>149</v>
      </c>
      <c r="E129" s="539">
        <v>2958465</v>
      </c>
      <c r="F129" s="539">
        <v>44105</v>
      </c>
      <c r="G129" s="198" t="s">
        <v>1894</v>
      </c>
      <c r="H129" s="543">
        <f>_xlfn.XLOOKUP(G129,'KONP Pricing'!A:A,'KONP Pricing'!B:B,"Not Priced")</f>
        <v>260</v>
      </c>
    </row>
    <row r="130" spans="1:8" x14ac:dyDescent="0.2">
      <c r="A130" s="198" t="s">
        <v>1764</v>
      </c>
      <c r="B130" s="198" t="s">
        <v>1765</v>
      </c>
      <c r="C130" s="198" t="s">
        <v>1766</v>
      </c>
      <c r="D130" s="198" t="s">
        <v>145</v>
      </c>
      <c r="E130" s="539">
        <v>2958465</v>
      </c>
      <c r="F130" s="539">
        <v>44105</v>
      </c>
      <c r="G130" s="198" t="s">
        <v>1895</v>
      </c>
      <c r="H130" s="543">
        <f>_xlfn.XLOOKUP(G130,'KONP Pricing'!A:A,'KONP Pricing'!B:B,"Not Priced")</f>
        <v>309</v>
      </c>
    </row>
    <row r="131" spans="1:8" x14ac:dyDescent="0.2">
      <c r="A131" s="198" t="s">
        <v>1764</v>
      </c>
      <c r="B131" s="198" t="s">
        <v>1765</v>
      </c>
      <c r="C131" s="198" t="s">
        <v>1766</v>
      </c>
      <c r="D131" s="198" t="s">
        <v>150</v>
      </c>
      <c r="E131" s="539">
        <v>2958465</v>
      </c>
      <c r="F131" s="539">
        <v>44105</v>
      </c>
      <c r="G131" s="198" t="s">
        <v>1896</v>
      </c>
      <c r="H131" s="543">
        <f>_xlfn.XLOOKUP(G131,'KONP Pricing'!A:A,'KONP Pricing'!B:B,"Not Priced")</f>
        <v>247</v>
      </c>
    </row>
    <row r="132" spans="1:8" x14ac:dyDescent="0.2">
      <c r="A132" s="198" t="s">
        <v>1764</v>
      </c>
      <c r="B132" s="198" t="s">
        <v>1765</v>
      </c>
      <c r="C132" s="198" t="s">
        <v>1766</v>
      </c>
      <c r="D132" s="198" t="s">
        <v>146</v>
      </c>
      <c r="E132" s="539">
        <v>2958465</v>
      </c>
      <c r="F132" s="539">
        <v>44105</v>
      </c>
      <c r="G132" s="198" t="s">
        <v>1897</v>
      </c>
      <c r="H132" s="543">
        <f>_xlfn.XLOOKUP(G132,'KONP Pricing'!A:A,'KONP Pricing'!B:B,"Not Priced")</f>
        <v>276.33</v>
      </c>
    </row>
    <row r="133" spans="1:8" x14ac:dyDescent="0.2">
      <c r="A133" s="198" t="s">
        <v>1764</v>
      </c>
      <c r="B133" s="198" t="s">
        <v>1765</v>
      </c>
      <c r="C133" s="198" t="s">
        <v>1766</v>
      </c>
      <c r="D133" s="198" t="s">
        <v>151</v>
      </c>
      <c r="E133" s="539">
        <v>2958465</v>
      </c>
      <c r="F133" s="539">
        <v>44105</v>
      </c>
      <c r="G133" s="198" t="s">
        <v>1898</v>
      </c>
      <c r="H133" s="543">
        <f>_xlfn.XLOOKUP(G133,'KONP Pricing'!A:A,'KONP Pricing'!B:B,"Not Priced")</f>
        <v>221</v>
      </c>
    </row>
    <row r="134" spans="1:8" x14ac:dyDescent="0.2">
      <c r="A134" s="198" t="s">
        <v>1764</v>
      </c>
      <c r="B134" s="198" t="s">
        <v>1765</v>
      </c>
      <c r="C134" s="198" t="s">
        <v>1766</v>
      </c>
      <c r="D134" s="198" t="s">
        <v>147</v>
      </c>
      <c r="E134" s="539">
        <v>2958465</v>
      </c>
      <c r="F134" s="539">
        <v>44105</v>
      </c>
      <c r="G134" s="198" t="s">
        <v>1899</v>
      </c>
      <c r="H134" s="543">
        <f>_xlfn.XLOOKUP(G134,'KONP Pricing'!A:A,'KONP Pricing'!B:B,"Not Priced")</f>
        <v>260</v>
      </c>
    </row>
    <row r="135" spans="1:8" x14ac:dyDescent="0.2">
      <c r="A135" s="198" t="s">
        <v>1764</v>
      </c>
      <c r="B135" s="198" t="s">
        <v>1765</v>
      </c>
      <c r="C135" s="198" t="s">
        <v>1766</v>
      </c>
      <c r="D135" s="198" t="s">
        <v>152</v>
      </c>
      <c r="E135" s="539">
        <v>2958465</v>
      </c>
      <c r="F135" s="539">
        <v>44105</v>
      </c>
      <c r="G135" s="198" t="s">
        <v>1900</v>
      </c>
      <c r="H135" s="543">
        <f>_xlfn.XLOOKUP(G135,'KONP Pricing'!A:A,'KONP Pricing'!B:B,"Not Priced")</f>
        <v>208</v>
      </c>
    </row>
    <row r="136" spans="1:8" x14ac:dyDescent="0.2">
      <c r="A136" s="198" t="s">
        <v>1764</v>
      </c>
      <c r="B136" s="198" t="s">
        <v>1765</v>
      </c>
      <c r="C136" s="198" t="s">
        <v>1766</v>
      </c>
      <c r="D136" s="198" t="s">
        <v>148</v>
      </c>
      <c r="E136" s="539">
        <v>2958465</v>
      </c>
      <c r="F136" s="539">
        <v>44105</v>
      </c>
      <c r="G136" s="198" t="s">
        <v>1901</v>
      </c>
      <c r="H136" s="543">
        <f>_xlfn.XLOOKUP(G136,'KONP Pricing'!A:A,'KONP Pricing'!B:B,"Not Priced")</f>
        <v>237.2</v>
      </c>
    </row>
    <row r="137" spans="1:8" x14ac:dyDescent="0.2">
      <c r="A137" s="198" t="s">
        <v>1764</v>
      </c>
      <c r="B137" s="198" t="s">
        <v>1765</v>
      </c>
      <c r="C137" s="198" t="s">
        <v>1766</v>
      </c>
      <c r="D137" s="198" t="s">
        <v>153</v>
      </c>
      <c r="E137" s="539">
        <v>2958465</v>
      </c>
      <c r="F137" s="539">
        <v>44105</v>
      </c>
      <c r="G137" s="198" t="s">
        <v>1902</v>
      </c>
      <c r="H137" s="543">
        <f>_xlfn.XLOOKUP(G137,'KONP Pricing'!A:A,'KONP Pricing'!B:B,"Not Priced")</f>
        <v>189.8</v>
      </c>
    </row>
    <row r="138" spans="1:8" x14ac:dyDescent="0.2">
      <c r="A138" s="198" t="s">
        <v>1764</v>
      </c>
      <c r="B138" s="198" t="s">
        <v>1765</v>
      </c>
      <c r="C138" s="198" t="s">
        <v>1766</v>
      </c>
      <c r="D138" s="198" t="s">
        <v>1436</v>
      </c>
      <c r="E138" s="539">
        <v>2958465</v>
      </c>
      <c r="F138" s="539">
        <v>44119</v>
      </c>
      <c r="G138" s="198" t="s">
        <v>1903</v>
      </c>
      <c r="H138" s="543">
        <f>_xlfn.XLOOKUP(G138,'KONP Pricing'!A:A,'KONP Pricing'!B:B,"Not Priced")</f>
        <v>325</v>
      </c>
    </row>
    <row r="139" spans="1:8" x14ac:dyDescent="0.2">
      <c r="A139" s="198" t="s">
        <v>1764</v>
      </c>
      <c r="B139" s="198" t="s">
        <v>1765</v>
      </c>
      <c r="C139" s="198" t="s">
        <v>1766</v>
      </c>
      <c r="D139" s="198" t="s">
        <v>1438</v>
      </c>
      <c r="E139" s="539">
        <v>2958465</v>
      </c>
      <c r="F139" s="539">
        <v>44105</v>
      </c>
      <c r="G139" s="198" t="s">
        <v>1904</v>
      </c>
      <c r="H139" s="543">
        <f>_xlfn.XLOOKUP(G139,'KONP Pricing'!A:A,'KONP Pricing'!B:B,"Not Priced")</f>
        <v>293</v>
      </c>
    </row>
    <row r="140" spans="1:8" x14ac:dyDescent="0.2">
      <c r="A140" s="198" t="s">
        <v>1764</v>
      </c>
      <c r="B140" s="198" t="s">
        <v>1765</v>
      </c>
      <c r="C140" s="198" t="s">
        <v>1766</v>
      </c>
      <c r="D140" s="198" t="s">
        <v>1440</v>
      </c>
      <c r="E140" s="539">
        <v>2958465</v>
      </c>
      <c r="F140" s="539">
        <v>44105</v>
      </c>
      <c r="G140" s="198" t="s">
        <v>1905</v>
      </c>
      <c r="H140" s="543">
        <f>_xlfn.XLOOKUP(G140,'KONP Pricing'!A:A,'KONP Pricing'!B:B,"Not Priced")</f>
        <v>176</v>
      </c>
    </row>
    <row r="141" spans="1:8" x14ac:dyDescent="0.2">
      <c r="A141" s="198" t="s">
        <v>1764</v>
      </c>
      <c r="B141" s="198" t="s">
        <v>1765</v>
      </c>
      <c r="C141" s="198" t="s">
        <v>1766</v>
      </c>
      <c r="D141" s="198" t="s">
        <v>1041</v>
      </c>
      <c r="E141" s="539">
        <v>2958465</v>
      </c>
      <c r="F141" s="539">
        <v>44105</v>
      </c>
      <c r="G141" s="198" t="s">
        <v>1906</v>
      </c>
      <c r="H141" s="543">
        <f>_xlfn.XLOOKUP(G141,'KONP Pricing'!A:A,'KONP Pricing'!B:B,"Not Priced")</f>
        <v>270</v>
      </c>
    </row>
    <row r="142" spans="1:8" x14ac:dyDescent="0.2">
      <c r="A142" s="198" t="s">
        <v>1764</v>
      </c>
      <c r="B142" s="198" t="s">
        <v>1765</v>
      </c>
      <c r="C142" s="198" t="s">
        <v>1766</v>
      </c>
      <c r="D142" s="198" t="s">
        <v>602</v>
      </c>
      <c r="E142" s="539">
        <v>2958465</v>
      </c>
      <c r="F142" s="539">
        <v>44105</v>
      </c>
      <c r="G142" s="198" t="s">
        <v>1907</v>
      </c>
      <c r="H142" s="543">
        <f>_xlfn.XLOOKUP(G142,'KONP Pricing'!A:A,'KONP Pricing'!B:B,"Not Priced")</f>
        <v>90</v>
      </c>
    </row>
    <row r="143" spans="1:8" x14ac:dyDescent="0.2">
      <c r="A143" s="198" t="s">
        <v>1764</v>
      </c>
      <c r="B143" s="198" t="s">
        <v>1765</v>
      </c>
      <c r="C143" s="198" t="s">
        <v>1766</v>
      </c>
      <c r="D143" s="198" t="s">
        <v>1103</v>
      </c>
      <c r="E143" s="539">
        <v>2958465</v>
      </c>
      <c r="F143" s="539">
        <v>44105</v>
      </c>
      <c r="G143" s="198" t="s">
        <v>1908</v>
      </c>
      <c r="H143" s="543">
        <f>_xlfn.XLOOKUP(G143,'KONP Pricing'!A:A,'KONP Pricing'!B:B,"Not Priced")</f>
        <v>106.5</v>
      </c>
    </row>
    <row r="144" spans="1:8" x14ac:dyDescent="0.2">
      <c r="A144" s="198" t="s">
        <v>1764</v>
      </c>
      <c r="B144" s="198" t="s">
        <v>1765</v>
      </c>
      <c r="C144" s="198" t="s">
        <v>1766</v>
      </c>
      <c r="D144" s="198" t="s">
        <v>154</v>
      </c>
      <c r="E144" s="539">
        <v>2958465</v>
      </c>
      <c r="F144" s="539">
        <v>44105</v>
      </c>
      <c r="G144" s="198" t="s">
        <v>1909</v>
      </c>
      <c r="H144" s="543">
        <f>_xlfn.XLOOKUP(G144,'KONP Pricing'!A:A,'KONP Pricing'!B:B,"Not Priced")</f>
        <v>395</v>
      </c>
    </row>
    <row r="145" spans="1:8" x14ac:dyDescent="0.2">
      <c r="A145" s="198" t="s">
        <v>1764</v>
      </c>
      <c r="B145" s="198" t="s">
        <v>1765</v>
      </c>
      <c r="C145" s="198" t="s">
        <v>1766</v>
      </c>
      <c r="D145" s="198" t="s">
        <v>159</v>
      </c>
      <c r="E145" s="539">
        <v>2958465</v>
      </c>
      <c r="F145" s="539">
        <v>44105</v>
      </c>
      <c r="G145" s="198" t="s">
        <v>1910</v>
      </c>
      <c r="H145" s="543">
        <f>_xlfn.XLOOKUP(G145,'KONP Pricing'!A:A,'KONP Pricing'!B:B,"Not Priced")</f>
        <v>320</v>
      </c>
    </row>
    <row r="146" spans="1:8" x14ac:dyDescent="0.2">
      <c r="A146" s="198" t="s">
        <v>1764</v>
      </c>
      <c r="B146" s="198" t="s">
        <v>1765</v>
      </c>
      <c r="C146" s="198" t="s">
        <v>1766</v>
      </c>
      <c r="D146" s="198" t="s">
        <v>155</v>
      </c>
      <c r="E146" s="539">
        <v>2958465</v>
      </c>
      <c r="F146" s="539">
        <v>44105</v>
      </c>
      <c r="G146" s="198" t="s">
        <v>1911</v>
      </c>
      <c r="H146" s="543">
        <f>_xlfn.XLOOKUP(G146,'KONP Pricing'!A:A,'KONP Pricing'!B:B,"Not Priced")</f>
        <v>375.5</v>
      </c>
    </row>
    <row r="147" spans="1:8" x14ac:dyDescent="0.2">
      <c r="A147" s="198" t="s">
        <v>1764</v>
      </c>
      <c r="B147" s="198" t="s">
        <v>1765</v>
      </c>
      <c r="C147" s="198" t="s">
        <v>1766</v>
      </c>
      <c r="D147" s="198" t="s">
        <v>160</v>
      </c>
      <c r="E147" s="539">
        <v>2958465</v>
      </c>
      <c r="F147" s="539">
        <v>44105</v>
      </c>
      <c r="G147" s="198" t="s">
        <v>1912</v>
      </c>
      <c r="H147" s="543">
        <f>_xlfn.XLOOKUP(G147,'KONP Pricing'!A:A,'KONP Pricing'!B:B,"Not Priced")</f>
        <v>304</v>
      </c>
    </row>
    <row r="148" spans="1:8" x14ac:dyDescent="0.2">
      <c r="A148" s="198" t="s">
        <v>1764</v>
      </c>
      <c r="B148" s="198" t="s">
        <v>1765</v>
      </c>
      <c r="C148" s="198" t="s">
        <v>1766</v>
      </c>
      <c r="D148" s="198" t="s">
        <v>156</v>
      </c>
      <c r="E148" s="539">
        <v>2958465</v>
      </c>
      <c r="F148" s="539">
        <v>44105</v>
      </c>
      <c r="G148" s="198" t="s">
        <v>1913</v>
      </c>
      <c r="H148" s="543">
        <f>_xlfn.XLOOKUP(G148,'KONP Pricing'!A:A,'KONP Pricing'!B:B,"Not Priced")</f>
        <v>335.67</v>
      </c>
    </row>
    <row r="149" spans="1:8" x14ac:dyDescent="0.2">
      <c r="A149" s="198" t="s">
        <v>1764</v>
      </c>
      <c r="B149" s="198" t="s">
        <v>1765</v>
      </c>
      <c r="C149" s="198" t="s">
        <v>1766</v>
      </c>
      <c r="D149" s="198" t="s">
        <v>161</v>
      </c>
      <c r="E149" s="539">
        <v>2958465</v>
      </c>
      <c r="F149" s="539">
        <v>44105</v>
      </c>
      <c r="G149" s="198" t="s">
        <v>1914</v>
      </c>
      <c r="H149" s="543">
        <f>_xlfn.XLOOKUP(G149,'KONP Pricing'!A:A,'KONP Pricing'!B:B,"Not Priced")</f>
        <v>272</v>
      </c>
    </row>
    <row r="150" spans="1:8" x14ac:dyDescent="0.2">
      <c r="A150" s="198" t="s">
        <v>1764</v>
      </c>
      <c r="B150" s="198" t="s">
        <v>1765</v>
      </c>
      <c r="C150" s="198" t="s">
        <v>1766</v>
      </c>
      <c r="D150" s="198" t="s">
        <v>157</v>
      </c>
      <c r="E150" s="539">
        <v>2958465</v>
      </c>
      <c r="F150" s="539">
        <v>44105</v>
      </c>
      <c r="G150" s="198" t="s">
        <v>1915</v>
      </c>
      <c r="H150" s="543">
        <f>_xlfn.XLOOKUP(G150,'KONP Pricing'!A:A,'KONP Pricing'!B:B,"Not Priced")</f>
        <v>316</v>
      </c>
    </row>
    <row r="151" spans="1:8" x14ac:dyDescent="0.2">
      <c r="A151" s="198" t="s">
        <v>1764</v>
      </c>
      <c r="B151" s="198" t="s">
        <v>1765</v>
      </c>
      <c r="C151" s="198" t="s">
        <v>1766</v>
      </c>
      <c r="D151" s="198" t="s">
        <v>162</v>
      </c>
      <c r="E151" s="539">
        <v>2958465</v>
      </c>
      <c r="F151" s="539">
        <v>44105</v>
      </c>
      <c r="G151" s="198" t="s">
        <v>1916</v>
      </c>
      <c r="H151" s="543">
        <f>_xlfn.XLOOKUP(G151,'KONP Pricing'!A:A,'KONP Pricing'!B:B,"Not Priced")</f>
        <v>256</v>
      </c>
    </row>
    <row r="152" spans="1:8" x14ac:dyDescent="0.2">
      <c r="A152" s="198" t="s">
        <v>1764</v>
      </c>
      <c r="B152" s="198" t="s">
        <v>1765</v>
      </c>
      <c r="C152" s="198" t="s">
        <v>1766</v>
      </c>
      <c r="D152" s="198" t="s">
        <v>158</v>
      </c>
      <c r="E152" s="539">
        <v>2958465</v>
      </c>
      <c r="F152" s="539">
        <v>44105</v>
      </c>
      <c r="G152" s="198" t="s">
        <v>1917</v>
      </c>
      <c r="H152" s="543">
        <f>_xlfn.XLOOKUP(G152,'KONP Pricing'!A:A,'KONP Pricing'!B:B,"Not Priced")</f>
        <v>288.39999999999998</v>
      </c>
    </row>
    <row r="153" spans="1:8" x14ac:dyDescent="0.2">
      <c r="A153" s="198" t="s">
        <v>1764</v>
      </c>
      <c r="B153" s="198" t="s">
        <v>1765</v>
      </c>
      <c r="C153" s="198" t="s">
        <v>1766</v>
      </c>
      <c r="D153" s="198" t="s">
        <v>163</v>
      </c>
      <c r="E153" s="539">
        <v>2958465</v>
      </c>
      <c r="F153" s="539">
        <v>44105</v>
      </c>
      <c r="G153" s="198" t="s">
        <v>1918</v>
      </c>
      <c r="H153" s="543">
        <f>_xlfn.XLOOKUP(G153,'KONP Pricing'!A:A,'KONP Pricing'!B:B,"Not Priced")</f>
        <v>233.6</v>
      </c>
    </row>
    <row r="154" spans="1:8" x14ac:dyDescent="0.2">
      <c r="A154" s="198" t="s">
        <v>1764</v>
      </c>
      <c r="B154" s="198" t="s">
        <v>1765</v>
      </c>
      <c r="C154" s="198" t="s">
        <v>1766</v>
      </c>
      <c r="D154" s="198" t="s">
        <v>1042</v>
      </c>
      <c r="E154" s="539">
        <v>2958465</v>
      </c>
      <c r="F154" s="539">
        <v>44105</v>
      </c>
      <c r="G154" s="198" t="s">
        <v>1919</v>
      </c>
      <c r="H154" s="543">
        <f>_xlfn.XLOOKUP(G154,'KONP Pricing'!A:A,'KONP Pricing'!B:B,"Not Priced")</f>
        <v>270</v>
      </c>
    </row>
    <row r="155" spans="1:8" x14ac:dyDescent="0.2">
      <c r="A155" s="198" t="s">
        <v>1764</v>
      </c>
      <c r="B155" s="198" t="s">
        <v>1765</v>
      </c>
      <c r="C155" s="198" t="s">
        <v>1766</v>
      </c>
      <c r="D155" s="198" t="s">
        <v>603</v>
      </c>
      <c r="E155" s="539">
        <v>2958465</v>
      </c>
      <c r="F155" s="539">
        <v>44105</v>
      </c>
      <c r="G155" s="198" t="s">
        <v>1920</v>
      </c>
      <c r="H155" s="543">
        <f>_xlfn.XLOOKUP(G155,'KONP Pricing'!A:A,'KONP Pricing'!B:B,"Not Priced")</f>
        <v>71.5</v>
      </c>
    </row>
    <row r="156" spans="1:8" x14ac:dyDescent="0.2">
      <c r="A156" s="198" t="s">
        <v>1764</v>
      </c>
      <c r="B156" s="198" t="s">
        <v>1765</v>
      </c>
      <c r="C156" s="198" t="s">
        <v>1766</v>
      </c>
      <c r="D156" s="198" t="s">
        <v>173</v>
      </c>
      <c r="E156" s="539">
        <v>2958465</v>
      </c>
      <c r="F156" s="539">
        <v>44105</v>
      </c>
      <c r="G156" s="198" t="s">
        <v>1921</v>
      </c>
      <c r="H156" s="543">
        <f>_xlfn.XLOOKUP(G156,'KONP Pricing'!A:A,'KONP Pricing'!B:B,"Not Priced")</f>
        <v>515</v>
      </c>
    </row>
    <row r="157" spans="1:8" x14ac:dyDescent="0.2">
      <c r="A157" s="198" t="s">
        <v>1764</v>
      </c>
      <c r="B157" s="198" t="s">
        <v>1765</v>
      </c>
      <c r="C157" s="198" t="s">
        <v>1766</v>
      </c>
      <c r="D157" s="198" t="s">
        <v>178</v>
      </c>
      <c r="E157" s="539">
        <v>2958465</v>
      </c>
      <c r="F157" s="539">
        <v>44105</v>
      </c>
      <c r="G157" s="198" t="s">
        <v>1922</v>
      </c>
      <c r="H157" s="543">
        <f>_xlfn.XLOOKUP(G157,'KONP Pricing'!A:A,'KONP Pricing'!B:B,"Not Priced")</f>
        <v>420</v>
      </c>
    </row>
    <row r="158" spans="1:8" x14ac:dyDescent="0.2">
      <c r="A158" s="198" t="s">
        <v>1764</v>
      </c>
      <c r="B158" s="198" t="s">
        <v>1765</v>
      </c>
      <c r="C158" s="198" t="s">
        <v>1766</v>
      </c>
      <c r="D158" s="198" t="s">
        <v>174</v>
      </c>
      <c r="E158" s="539">
        <v>2958465</v>
      </c>
      <c r="F158" s="539">
        <v>44105</v>
      </c>
      <c r="G158" s="198" t="s">
        <v>1923</v>
      </c>
      <c r="H158" s="543">
        <f>_xlfn.XLOOKUP(G158,'KONP Pricing'!A:A,'KONP Pricing'!B:B,"Not Priced")</f>
        <v>489.5</v>
      </c>
    </row>
    <row r="159" spans="1:8" x14ac:dyDescent="0.2">
      <c r="A159" s="198" t="s">
        <v>1764</v>
      </c>
      <c r="B159" s="198" t="s">
        <v>1765</v>
      </c>
      <c r="C159" s="198" t="s">
        <v>1766</v>
      </c>
      <c r="D159" s="198" t="s">
        <v>179</v>
      </c>
      <c r="E159" s="539">
        <v>2958465</v>
      </c>
      <c r="F159" s="539">
        <v>44105</v>
      </c>
      <c r="G159" s="198" t="s">
        <v>1924</v>
      </c>
      <c r="H159" s="543">
        <f>_xlfn.XLOOKUP(G159,'KONP Pricing'!A:A,'KONP Pricing'!B:B,"Not Priced")</f>
        <v>399</v>
      </c>
    </row>
    <row r="160" spans="1:8" x14ac:dyDescent="0.2">
      <c r="A160" s="198" t="s">
        <v>1764</v>
      </c>
      <c r="B160" s="198" t="s">
        <v>1765</v>
      </c>
      <c r="C160" s="198" t="s">
        <v>1766</v>
      </c>
      <c r="D160" s="198" t="s">
        <v>175</v>
      </c>
      <c r="E160" s="539">
        <v>2958465</v>
      </c>
      <c r="F160" s="539">
        <v>44105</v>
      </c>
      <c r="G160" s="198" t="s">
        <v>1925</v>
      </c>
      <c r="H160" s="543">
        <f>_xlfn.XLOOKUP(G160,'KONP Pricing'!A:A,'KONP Pricing'!B:B,"Not Priced")</f>
        <v>437.67</v>
      </c>
    </row>
    <row r="161" spans="1:8" x14ac:dyDescent="0.2">
      <c r="A161" s="198" t="s">
        <v>1764</v>
      </c>
      <c r="B161" s="198" t="s">
        <v>1765</v>
      </c>
      <c r="C161" s="198" t="s">
        <v>1766</v>
      </c>
      <c r="D161" s="198" t="s">
        <v>180</v>
      </c>
      <c r="E161" s="539">
        <v>2958465</v>
      </c>
      <c r="F161" s="539">
        <v>44105</v>
      </c>
      <c r="G161" s="198" t="s">
        <v>1926</v>
      </c>
      <c r="H161" s="543">
        <f>_xlfn.XLOOKUP(G161,'KONP Pricing'!A:A,'KONP Pricing'!B:B,"Not Priced")</f>
        <v>357</v>
      </c>
    </row>
    <row r="162" spans="1:8" x14ac:dyDescent="0.2">
      <c r="A162" s="198" t="s">
        <v>1764</v>
      </c>
      <c r="B162" s="198" t="s">
        <v>1765</v>
      </c>
      <c r="C162" s="198" t="s">
        <v>1766</v>
      </c>
      <c r="D162" s="198" t="s">
        <v>176</v>
      </c>
      <c r="E162" s="539">
        <v>2958465</v>
      </c>
      <c r="F162" s="539">
        <v>44105</v>
      </c>
      <c r="G162" s="198" t="s">
        <v>1927</v>
      </c>
      <c r="H162" s="543">
        <f>_xlfn.XLOOKUP(G162,'KONP Pricing'!A:A,'KONP Pricing'!B:B,"Not Priced")</f>
        <v>412</v>
      </c>
    </row>
    <row r="163" spans="1:8" x14ac:dyDescent="0.2">
      <c r="A163" s="198" t="s">
        <v>1764</v>
      </c>
      <c r="B163" s="198" t="s">
        <v>1765</v>
      </c>
      <c r="C163" s="198" t="s">
        <v>1766</v>
      </c>
      <c r="D163" s="198" t="s">
        <v>181</v>
      </c>
      <c r="E163" s="539">
        <v>2958465</v>
      </c>
      <c r="F163" s="539">
        <v>44105</v>
      </c>
      <c r="G163" s="198" t="s">
        <v>1928</v>
      </c>
      <c r="H163" s="543">
        <f>_xlfn.XLOOKUP(G163,'KONP Pricing'!A:A,'KONP Pricing'!B:B,"Not Priced")</f>
        <v>336</v>
      </c>
    </row>
    <row r="164" spans="1:8" x14ac:dyDescent="0.2">
      <c r="A164" s="198" t="s">
        <v>1764</v>
      </c>
      <c r="B164" s="198" t="s">
        <v>1765</v>
      </c>
      <c r="C164" s="198" t="s">
        <v>1766</v>
      </c>
      <c r="D164" s="198" t="s">
        <v>177</v>
      </c>
      <c r="E164" s="539">
        <v>2958465</v>
      </c>
      <c r="F164" s="539">
        <v>44105</v>
      </c>
      <c r="G164" s="198" t="s">
        <v>1929</v>
      </c>
      <c r="H164" s="543">
        <f>_xlfn.XLOOKUP(G164,'KONP Pricing'!A:A,'KONP Pricing'!B:B,"Not Priced")</f>
        <v>376</v>
      </c>
    </row>
    <row r="165" spans="1:8" x14ac:dyDescent="0.2">
      <c r="A165" s="198" t="s">
        <v>1764</v>
      </c>
      <c r="B165" s="198" t="s">
        <v>1765</v>
      </c>
      <c r="C165" s="198" t="s">
        <v>1766</v>
      </c>
      <c r="D165" s="198" t="s">
        <v>182</v>
      </c>
      <c r="E165" s="539">
        <v>2958465</v>
      </c>
      <c r="F165" s="539">
        <v>44105</v>
      </c>
      <c r="G165" s="198" t="s">
        <v>1930</v>
      </c>
      <c r="H165" s="543">
        <f>_xlfn.XLOOKUP(G165,'KONP Pricing'!A:A,'KONP Pricing'!B:B,"Not Priced")</f>
        <v>306.60000000000002</v>
      </c>
    </row>
    <row r="166" spans="1:8" x14ac:dyDescent="0.2">
      <c r="A166" s="198" t="s">
        <v>1764</v>
      </c>
      <c r="B166" s="198" t="s">
        <v>1765</v>
      </c>
      <c r="C166" s="198" t="s">
        <v>1766</v>
      </c>
      <c r="D166" s="198" t="s">
        <v>1423</v>
      </c>
      <c r="E166" s="539">
        <v>2958465</v>
      </c>
      <c r="F166" s="539">
        <v>44119</v>
      </c>
      <c r="G166" s="198" t="s">
        <v>1931</v>
      </c>
      <c r="H166" s="543">
        <f>_xlfn.XLOOKUP(G166,'KONP Pricing'!A:A,'KONP Pricing'!B:B,"Not Priced")</f>
        <v>515</v>
      </c>
    </row>
    <row r="167" spans="1:8" x14ac:dyDescent="0.2">
      <c r="A167" s="198" t="s">
        <v>1764</v>
      </c>
      <c r="B167" s="198" t="s">
        <v>1765</v>
      </c>
      <c r="C167" s="198" t="s">
        <v>1766</v>
      </c>
      <c r="D167" s="198" t="s">
        <v>1425</v>
      </c>
      <c r="E167" s="539">
        <v>2958465</v>
      </c>
      <c r="F167" s="539">
        <v>44105</v>
      </c>
      <c r="G167" s="198" t="s">
        <v>1932</v>
      </c>
      <c r="H167" s="543">
        <f>_xlfn.XLOOKUP(G167,'KONP Pricing'!A:A,'KONP Pricing'!B:B,"Not Priced")</f>
        <v>464</v>
      </c>
    </row>
    <row r="168" spans="1:8" x14ac:dyDescent="0.2">
      <c r="A168" s="198" t="s">
        <v>1764</v>
      </c>
      <c r="B168" s="198" t="s">
        <v>1765</v>
      </c>
      <c r="C168" s="198" t="s">
        <v>1766</v>
      </c>
      <c r="D168" s="198" t="s">
        <v>1431</v>
      </c>
      <c r="E168" s="539">
        <v>2958465</v>
      </c>
      <c r="F168" s="539">
        <v>44105</v>
      </c>
      <c r="G168" s="198" t="s">
        <v>1933</v>
      </c>
      <c r="H168" s="543">
        <f>_xlfn.XLOOKUP(G168,'KONP Pricing'!A:A,'KONP Pricing'!B:B,"Not Priced")</f>
        <v>278</v>
      </c>
    </row>
    <row r="169" spans="1:8" x14ac:dyDescent="0.2">
      <c r="A169" s="198" t="s">
        <v>1764</v>
      </c>
      <c r="B169" s="198" t="s">
        <v>1765</v>
      </c>
      <c r="C169" s="198" t="s">
        <v>1766</v>
      </c>
      <c r="D169" s="198" t="s">
        <v>1044</v>
      </c>
      <c r="E169" s="539">
        <v>2958465</v>
      </c>
      <c r="F169" s="539">
        <v>44105</v>
      </c>
      <c r="G169" s="198" t="s">
        <v>1934</v>
      </c>
      <c r="H169" s="543">
        <f>_xlfn.XLOOKUP(G169,'KONP Pricing'!A:A,'KONP Pricing'!B:B,"Not Priced")</f>
        <v>146.5</v>
      </c>
    </row>
    <row r="170" spans="1:8" x14ac:dyDescent="0.2">
      <c r="A170" s="198" t="s">
        <v>1764</v>
      </c>
      <c r="B170" s="198" t="s">
        <v>1765</v>
      </c>
      <c r="C170" s="198" t="s">
        <v>1766</v>
      </c>
      <c r="D170" s="198" t="s">
        <v>604</v>
      </c>
      <c r="E170" s="539">
        <v>2958465</v>
      </c>
      <c r="F170" s="539">
        <v>44105</v>
      </c>
      <c r="G170" s="198" t="s">
        <v>1935</v>
      </c>
      <c r="H170" s="543">
        <f>_xlfn.XLOOKUP(G170,'KONP Pricing'!A:A,'KONP Pricing'!B:B,"Not Priced")</f>
        <v>97.5</v>
      </c>
    </row>
    <row r="171" spans="1:8" x14ac:dyDescent="0.2">
      <c r="A171" s="198" t="s">
        <v>1764</v>
      </c>
      <c r="B171" s="198" t="s">
        <v>1765</v>
      </c>
      <c r="C171" s="198" t="s">
        <v>1766</v>
      </c>
      <c r="D171" s="198" t="s">
        <v>195</v>
      </c>
      <c r="E171" s="539">
        <v>2958465</v>
      </c>
      <c r="F171" s="539">
        <v>44105</v>
      </c>
      <c r="G171" s="198" t="s">
        <v>1936</v>
      </c>
      <c r="H171" s="543">
        <f>_xlfn.XLOOKUP(G171,'KONP Pricing'!A:A,'KONP Pricing'!B:B,"Not Priced")</f>
        <v>875</v>
      </c>
    </row>
    <row r="172" spans="1:8" x14ac:dyDescent="0.2">
      <c r="A172" s="198" t="s">
        <v>1764</v>
      </c>
      <c r="B172" s="198" t="s">
        <v>1765</v>
      </c>
      <c r="C172" s="198" t="s">
        <v>1766</v>
      </c>
      <c r="D172" s="198" t="s">
        <v>198</v>
      </c>
      <c r="E172" s="539">
        <v>2958465</v>
      </c>
      <c r="F172" s="539">
        <v>44105</v>
      </c>
      <c r="G172" s="198" t="s">
        <v>1937</v>
      </c>
      <c r="H172" s="543">
        <f>_xlfn.XLOOKUP(G172,'KONP Pricing'!A:A,'KONP Pricing'!B:B,"Not Priced")</f>
        <v>700</v>
      </c>
    </row>
    <row r="173" spans="1:8" x14ac:dyDescent="0.2">
      <c r="A173" s="198" t="s">
        <v>1764</v>
      </c>
      <c r="B173" s="198" t="s">
        <v>1765</v>
      </c>
      <c r="C173" s="198" t="s">
        <v>1766</v>
      </c>
      <c r="D173" s="198" t="s">
        <v>196</v>
      </c>
      <c r="E173" s="539">
        <v>2958465</v>
      </c>
      <c r="F173" s="539">
        <v>44105</v>
      </c>
      <c r="G173" s="198" t="s">
        <v>1938</v>
      </c>
      <c r="H173" s="543">
        <f>_xlfn.XLOOKUP(G173,'KONP Pricing'!A:A,'KONP Pricing'!B:B,"Not Priced")</f>
        <v>831.5</v>
      </c>
    </row>
    <row r="174" spans="1:8" x14ac:dyDescent="0.2">
      <c r="A174" s="198" t="s">
        <v>1764</v>
      </c>
      <c r="B174" s="198" t="s">
        <v>1765</v>
      </c>
      <c r="C174" s="198" t="s">
        <v>1766</v>
      </c>
      <c r="D174" s="198" t="s">
        <v>199</v>
      </c>
      <c r="E174" s="539">
        <v>2958465</v>
      </c>
      <c r="F174" s="539">
        <v>44105</v>
      </c>
      <c r="G174" s="198" t="s">
        <v>1939</v>
      </c>
      <c r="H174" s="543">
        <f>_xlfn.XLOOKUP(G174,'KONP Pricing'!A:A,'KONP Pricing'!B:B,"Not Priced")</f>
        <v>665</v>
      </c>
    </row>
    <row r="175" spans="1:8" x14ac:dyDescent="0.2">
      <c r="A175" s="198" t="s">
        <v>1764</v>
      </c>
      <c r="B175" s="198" t="s">
        <v>1765</v>
      </c>
      <c r="C175" s="198" t="s">
        <v>1766</v>
      </c>
      <c r="D175" s="198" t="s">
        <v>197</v>
      </c>
      <c r="E175" s="539">
        <v>2958465</v>
      </c>
      <c r="F175" s="539">
        <v>44105</v>
      </c>
      <c r="G175" s="198" t="s">
        <v>1940</v>
      </c>
      <c r="H175" s="543">
        <f>_xlfn.XLOOKUP(G175,'KONP Pricing'!A:A,'KONP Pricing'!B:B,"Not Priced")</f>
        <v>743.67</v>
      </c>
    </row>
    <row r="176" spans="1:8" x14ac:dyDescent="0.2">
      <c r="A176" s="198" t="s">
        <v>1764</v>
      </c>
      <c r="B176" s="198" t="s">
        <v>1765</v>
      </c>
      <c r="C176" s="198" t="s">
        <v>1766</v>
      </c>
      <c r="D176" s="198" t="s">
        <v>200</v>
      </c>
      <c r="E176" s="539">
        <v>2958465</v>
      </c>
      <c r="F176" s="539">
        <v>44105</v>
      </c>
      <c r="G176" s="198" t="s">
        <v>1941</v>
      </c>
      <c r="H176" s="543">
        <f>_xlfn.XLOOKUP(G176,'KONP Pricing'!A:A,'KONP Pricing'!B:B,"Not Priced")</f>
        <v>595</v>
      </c>
    </row>
    <row r="177" spans="1:8" x14ac:dyDescent="0.2">
      <c r="A177" s="198" t="s">
        <v>1764</v>
      </c>
      <c r="B177" s="198" t="s">
        <v>1765</v>
      </c>
      <c r="C177" s="198" t="s">
        <v>1766</v>
      </c>
      <c r="D177" s="198" t="s">
        <v>205</v>
      </c>
      <c r="E177" s="539">
        <v>2958465</v>
      </c>
      <c r="F177" s="539">
        <v>44105</v>
      </c>
      <c r="G177" s="198" t="s">
        <v>1942</v>
      </c>
      <c r="H177" s="543">
        <f>_xlfn.XLOOKUP(G177,'KONP Pricing'!A:A,'KONP Pricing'!B:B,"Not Priced")</f>
        <v>950</v>
      </c>
    </row>
    <row r="178" spans="1:8" x14ac:dyDescent="0.2">
      <c r="A178" s="198" t="s">
        <v>1764</v>
      </c>
      <c r="B178" s="198" t="s">
        <v>1765</v>
      </c>
      <c r="C178" s="198" t="s">
        <v>1766</v>
      </c>
      <c r="D178" s="198" t="s">
        <v>210</v>
      </c>
      <c r="E178" s="539">
        <v>2958465</v>
      </c>
      <c r="F178" s="539">
        <v>44105</v>
      </c>
      <c r="G178" s="198" t="s">
        <v>1943</v>
      </c>
      <c r="H178" s="543">
        <f>_xlfn.XLOOKUP(G178,'KONP Pricing'!A:A,'KONP Pricing'!B:B,"Not Priced")</f>
        <v>750</v>
      </c>
    </row>
    <row r="179" spans="1:8" x14ac:dyDescent="0.2">
      <c r="A179" s="198" t="s">
        <v>1764</v>
      </c>
      <c r="B179" s="198" t="s">
        <v>1765</v>
      </c>
      <c r="C179" s="198" t="s">
        <v>1766</v>
      </c>
      <c r="D179" s="198" t="s">
        <v>206</v>
      </c>
      <c r="E179" s="539">
        <v>2958465</v>
      </c>
      <c r="F179" s="539">
        <v>44105</v>
      </c>
      <c r="G179" s="198" t="s">
        <v>1944</v>
      </c>
      <c r="H179" s="543">
        <f>_xlfn.XLOOKUP(G179,'KONP Pricing'!A:A,'KONP Pricing'!B:B,"Not Priced")</f>
        <v>902.5</v>
      </c>
    </row>
    <row r="180" spans="1:8" x14ac:dyDescent="0.2">
      <c r="A180" s="198" t="s">
        <v>1764</v>
      </c>
      <c r="B180" s="198" t="s">
        <v>1765</v>
      </c>
      <c r="C180" s="198" t="s">
        <v>1766</v>
      </c>
      <c r="D180" s="198" t="s">
        <v>211</v>
      </c>
      <c r="E180" s="539">
        <v>2958465</v>
      </c>
      <c r="F180" s="539">
        <v>44105</v>
      </c>
      <c r="G180" s="198" t="s">
        <v>1945</v>
      </c>
      <c r="H180" s="543">
        <f>_xlfn.XLOOKUP(G180,'KONP Pricing'!A:A,'KONP Pricing'!B:B,"Not Priced")</f>
        <v>712.5</v>
      </c>
    </row>
    <row r="181" spans="1:8" x14ac:dyDescent="0.2">
      <c r="A181" s="198" t="s">
        <v>1764</v>
      </c>
      <c r="B181" s="198" t="s">
        <v>1765</v>
      </c>
      <c r="C181" s="198" t="s">
        <v>1766</v>
      </c>
      <c r="D181" s="198" t="s">
        <v>207</v>
      </c>
      <c r="E181" s="539">
        <v>2958465</v>
      </c>
      <c r="F181" s="539">
        <v>44105</v>
      </c>
      <c r="G181" s="198" t="s">
        <v>1946</v>
      </c>
      <c r="H181" s="543">
        <f>_xlfn.XLOOKUP(G181,'KONP Pricing'!A:A,'KONP Pricing'!B:B,"Not Priced")</f>
        <v>807.67</v>
      </c>
    </row>
    <row r="182" spans="1:8" x14ac:dyDescent="0.2">
      <c r="A182" s="198" t="s">
        <v>1764</v>
      </c>
      <c r="B182" s="198" t="s">
        <v>1765</v>
      </c>
      <c r="C182" s="198" t="s">
        <v>1766</v>
      </c>
      <c r="D182" s="198" t="s">
        <v>212</v>
      </c>
      <c r="E182" s="539">
        <v>2958465</v>
      </c>
      <c r="F182" s="539">
        <v>44105</v>
      </c>
      <c r="G182" s="198" t="s">
        <v>1947</v>
      </c>
      <c r="H182" s="543">
        <f>_xlfn.XLOOKUP(G182,'KONP Pricing'!A:A,'KONP Pricing'!B:B,"Not Priced")</f>
        <v>637.66999999999996</v>
      </c>
    </row>
    <row r="183" spans="1:8" x14ac:dyDescent="0.2">
      <c r="A183" s="198" t="s">
        <v>1764</v>
      </c>
      <c r="B183" s="198" t="s">
        <v>1765</v>
      </c>
      <c r="C183" s="198" t="s">
        <v>1766</v>
      </c>
      <c r="D183" s="198" t="s">
        <v>208</v>
      </c>
      <c r="E183" s="539">
        <v>2958465</v>
      </c>
      <c r="F183" s="539">
        <v>44105</v>
      </c>
      <c r="G183" s="198" t="s">
        <v>1948</v>
      </c>
      <c r="H183" s="543">
        <f>_xlfn.XLOOKUP(G183,'KONP Pricing'!A:A,'KONP Pricing'!B:B,"Not Priced")</f>
        <v>760</v>
      </c>
    </row>
    <row r="184" spans="1:8" x14ac:dyDescent="0.2">
      <c r="A184" s="198" t="s">
        <v>1764</v>
      </c>
      <c r="B184" s="198" t="s">
        <v>1765</v>
      </c>
      <c r="C184" s="198" t="s">
        <v>1766</v>
      </c>
      <c r="D184" s="198" t="s">
        <v>213</v>
      </c>
      <c r="E184" s="539">
        <v>2958465</v>
      </c>
      <c r="F184" s="539">
        <v>44105</v>
      </c>
      <c r="G184" s="198" t="s">
        <v>1949</v>
      </c>
      <c r="H184" s="543">
        <f>_xlfn.XLOOKUP(G184,'KONP Pricing'!A:A,'KONP Pricing'!B:B,"Not Priced")</f>
        <v>600</v>
      </c>
    </row>
    <row r="185" spans="1:8" x14ac:dyDescent="0.2">
      <c r="A185" s="198" t="s">
        <v>1764</v>
      </c>
      <c r="B185" s="198" t="s">
        <v>1765</v>
      </c>
      <c r="C185" s="198" t="s">
        <v>1766</v>
      </c>
      <c r="D185" s="198" t="s">
        <v>209</v>
      </c>
      <c r="E185" s="539">
        <v>2958465</v>
      </c>
      <c r="F185" s="539">
        <v>44105</v>
      </c>
      <c r="G185" s="198" t="s">
        <v>1950</v>
      </c>
      <c r="H185" s="543">
        <f>_xlfn.XLOOKUP(G185,'KONP Pricing'!A:A,'KONP Pricing'!B:B,"Not Priced")</f>
        <v>693.6</v>
      </c>
    </row>
    <row r="186" spans="1:8" x14ac:dyDescent="0.2">
      <c r="A186" s="198" t="s">
        <v>1764</v>
      </c>
      <c r="B186" s="198" t="s">
        <v>1765</v>
      </c>
      <c r="C186" s="198" t="s">
        <v>1766</v>
      </c>
      <c r="D186" s="198" t="s">
        <v>214</v>
      </c>
      <c r="E186" s="539">
        <v>2958465</v>
      </c>
      <c r="F186" s="539">
        <v>44105</v>
      </c>
      <c r="G186" s="198" t="s">
        <v>1951</v>
      </c>
      <c r="H186" s="543">
        <f>_xlfn.XLOOKUP(G186,'KONP Pricing'!A:A,'KONP Pricing'!B:B,"Not Priced")</f>
        <v>547.6</v>
      </c>
    </row>
    <row r="187" spans="1:8" x14ac:dyDescent="0.2">
      <c r="A187" s="198" t="s">
        <v>1764</v>
      </c>
      <c r="B187" s="198" t="s">
        <v>1765</v>
      </c>
      <c r="C187" s="198" t="s">
        <v>1766</v>
      </c>
      <c r="D187" s="198" t="s">
        <v>1402</v>
      </c>
      <c r="E187" s="539">
        <v>2958465</v>
      </c>
      <c r="F187" s="539">
        <v>44105</v>
      </c>
      <c r="G187" s="198" t="s">
        <v>1952</v>
      </c>
      <c r="H187" s="543">
        <f>_xlfn.XLOOKUP(G187,'KONP Pricing'!A:A,'KONP Pricing'!B:B,"Not Priced")</f>
        <v>950</v>
      </c>
    </row>
    <row r="188" spans="1:8" x14ac:dyDescent="0.2">
      <c r="A188" s="198" t="s">
        <v>1764</v>
      </c>
      <c r="B188" s="198" t="s">
        <v>1765</v>
      </c>
      <c r="C188" s="198" t="s">
        <v>1766</v>
      </c>
      <c r="D188" s="198" t="s">
        <v>1404</v>
      </c>
      <c r="E188" s="539">
        <v>2958465</v>
      </c>
      <c r="F188" s="539">
        <v>44105</v>
      </c>
      <c r="G188" s="198" t="s">
        <v>1953</v>
      </c>
      <c r="H188" s="543">
        <f>_xlfn.XLOOKUP(G188,'KONP Pricing'!A:A,'KONP Pricing'!B:B,"Not Priced")</f>
        <v>855</v>
      </c>
    </row>
    <row r="189" spans="1:8" x14ac:dyDescent="0.2">
      <c r="A189" s="198" t="s">
        <v>1764</v>
      </c>
      <c r="B189" s="198" t="s">
        <v>1765</v>
      </c>
      <c r="C189" s="198" t="s">
        <v>1766</v>
      </c>
      <c r="D189" s="198" t="s">
        <v>1410</v>
      </c>
      <c r="E189" s="539">
        <v>2958465</v>
      </c>
      <c r="F189" s="539">
        <v>44105</v>
      </c>
      <c r="G189" s="198" t="s">
        <v>1954</v>
      </c>
      <c r="H189" s="543">
        <f>_xlfn.XLOOKUP(G189,'KONP Pricing'!A:A,'KONP Pricing'!B:B,"Not Priced")</f>
        <v>513</v>
      </c>
    </row>
    <row r="190" spans="1:8" x14ac:dyDescent="0.2">
      <c r="A190" s="198" t="s">
        <v>1764</v>
      </c>
      <c r="B190" s="198" t="s">
        <v>1765</v>
      </c>
      <c r="C190" s="198" t="s">
        <v>1766</v>
      </c>
      <c r="D190" s="198" t="s">
        <v>1046</v>
      </c>
      <c r="E190" s="539">
        <v>2958465</v>
      </c>
      <c r="F190" s="539">
        <v>44105</v>
      </c>
      <c r="G190" s="198" t="s">
        <v>1955</v>
      </c>
      <c r="H190" s="543">
        <f>_xlfn.XLOOKUP(G190,'KONP Pricing'!A:A,'KONP Pricing'!B:B,"Not Priced")</f>
        <v>372</v>
      </c>
    </row>
    <row r="191" spans="1:8" x14ac:dyDescent="0.2">
      <c r="A191" s="198" t="s">
        <v>1764</v>
      </c>
      <c r="B191" s="198" t="s">
        <v>1765</v>
      </c>
      <c r="C191" s="198" t="s">
        <v>1766</v>
      </c>
      <c r="D191" s="198" t="s">
        <v>609</v>
      </c>
      <c r="E191" s="539">
        <v>2958465</v>
      </c>
      <c r="F191" s="539">
        <v>44105</v>
      </c>
      <c r="G191" s="198" t="s">
        <v>1956</v>
      </c>
      <c r="H191" s="543">
        <f>_xlfn.XLOOKUP(G191,'KONP Pricing'!A:A,'KONP Pricing'!B:B,"Not Priced")</f>
        <v>247.5</v>
      </c>
    </row>
    <row r="192" spans="1:8" x14ac:dyDescent="0.2">
      <c r="A192" s="198" t="s">
        <v>1764</v>
      </c>
      <c r="B192" s="198" t="s">
        <v>1765</v>
      </c>
      <c r="C192" s="198" t="s">
        <v>1766</v>
      </c>
      <c r="D192" s="198" t="s">
        <v>294</v>
      </c>
      <c r="E192" s="539">
        <v>2958465</v>
      </c>
      <c r="F192" s="539">
        <v>44105</v>
      </c>
      <c r="G192" s="198" t="s">
        <v>1957</v>
      </c>
      <c r="H192" s="543">
        <f>_xlfn.XLOOKUP(G192,'KONP Pricing'!A:A,'KONP Pricing'!B:B,"Not Priced")</f>
        <v>240</v>
      </c>
    </row>
    <row r="193" spans="1:8" x14ac:dyDescent="0.2">
      <c r="A193" s="198" t="s">
        <v>1764</v>
      </c>
      <c r="B193" s="198" t="s">
        <v>1765</v>
      </c>
      <c r="C193" s="198" t="s">
        <v>1766</v>
      </c>
      <c r="D193" s="198" t="s">
        <v>296</v>
      </c>
      <c r="E193" s="539">
        <v>2958465</v>
      </c>
      <c r="F193" s="539">
        <v>44105</v>
      </c>
      <c r="G193" s="198" t="s">
        <v>1958</v>
      </c>
      <c r="H193" s="543">
        <f>_xlfn.XLOOKUP(G193,'KONP Pricing'!A:A,'KONP Pricing'!B:B,"Not Priced")</f>
        <v>228</v>
      </c>
    </row>
    <row r="194" spans="1:8" x14ac:dyDescent="0.2">
      <c r="A194" s="198" t="s">
        <v>1764</v>
      </c>
      <c r="B194" s="198" t="s">
        <v>1765</v>
      </c>
      <c r="C194" s="198" t="s">
        <v>1766</v>
      </c>
      <c r="D194" s="198" t="s">
        <v>298</v>
      </c>
      <c r="E194" s="539">
        <v>2958465</v>
      </c>
      <c r="F194" s="539">
        <v>44105</v>
      </c>
      <c r="G194" s="198" t="s">
        <v>1959</v>
      </c>
      <c r="H194" s="543">
        <f>_xlfn.XLOOKUP(G194,'KONP Pricing'!A:A,'KONP Pricing'!B:B,"Not Priced")</f>
        <v>204</v>
      </c>
    </row>
    <row r="195" spans="1:8" x14ac:dyDescent="0.2">
      <c r="A195" s="198" t="s">
        <v>1764</v>
      </c>
      <c r="B195" s="198" t="s">
        <v>1765</v>
      </c>
      <c r="C195" s="198" t="s">
        <v>1766</v>
      </c>
      <c r="D195" s="198" t="s">
        <v>303</v>
      </c>
      <c r="E195" s="539">
        <v>2958465</v>
      </c>
      <c r="F195" s="539">
        <v>44105</v>
      </c>
      <c r="G195" s="198" t="s">
        <v>1960</v>
      </c>
      <c r="H195" s="543">
        <f>_xlfn.XLOOKUP(G195,'KONP Pricing'!A:A,'KONP Pricing'!B:B,"Not Priced")</f>
        <v>180</v>
      </c>
    </row>
    <row r="196" spans="1:8" x14ac:dyDescent="0.2">
      <c r="A196" s="198" t="s">
        <v>1764</v>
      </c>
      <c r="B196" s="198" t="s">
        <v>1765</v>
      </c>
      <c r="C196" s="198" t="s">
        <v>1766</v>
      </c>
      <c r="D196" s="198" t="s">
        <v>305</v>
      </c>
      <c r="E196" s="539">
        <v>2958465</v>
      </c>
      <c r="F196" s="539">
        <v>44105</v>
      </c>
      <c r="G196" s="198" t="s">
        <v>1961</v>
      </c>
      <c r="H196" s="543">
        <f>_xlfn.XLOOKUP(G196,'KONP Pricing'!A:A,'KONP Pricing'!B:B,"Not Priced")</f>
        <v>171</v>
      </c>
    </row>
    <row r="197" spans="1:8" x14ac:dyDescent="0.2">
      <c r="A197" s="198" t="s">
        <v>1764</v>
      </c>
      <c r="B197" s="198" t="s">
        <v>1765</v>
      </c>
      <c r="C197" s="198" t="s">
        <v>1766</v>
      </c>
      <c r="D197" s="198" t="s">
        <v>307</v>
      </c>
      <c r="E197" s="539">
        <v>2958465</v>
      </c>
      <c r="F197" s="539">
        <v>44105</v>
      </c>
      <c r="G197" s="198" t="s">
        <v>1962</v>
      </c>
      <c r="H197" s="543">
        <f>_xlfn.XLOOKUP(G197,'KONP Pricing'!A:A,'KONP Pricing'!B:B,"Not Priced")</f>
        <v>153</v>
      </c>
    </row>
    <row r="198" spans="1:8" x14ac:dyDescent="0.2">
      <c r="A198" s="198" t="s">
        <v>1764</v>
      </c>
      <c r="B198" s="198" t="s">
        <v>1765</v>
      </c>
      <c r="C198" s="198" t="s">
        <v>1766</v>
      </c>
      <c r="D198" s="198" t="s">
        <v>309</v>
      </c>
      <c r="E198" s="539">
        <v>2958465</v>
      </c>
      <c r="F198" s="539">
        <v>44105</v>
      </c>
      <c r="G198" s="198" t="s">
        <v>1963</v>
      </c>
      <c r="H198" s="543">
        <f>_xlfn.XLOOKUP(G198,'KONP Pricing'!A:A,'KONP Pricing'!B:B,"Not Priced")</f>
        <v>144</v>
      </c>
    </row>
    <row r="199" spans="1:8" x14ac:dyDescent="0.2">
      <c r="A199" s="198" t="s">
        <v>1764</v>
      </c>
      <c r="B199" s="198" t="s">
        <v>1765</v>
      </c>
      <c r="C199" s="198" t="s">
        <v>1766</v>
      </c>
      <c r="D199" s="198" t="s">
        <v>311</v>
      </c>
      <c r="E199" s="539">
        <v>2958465</v>
      </c>
      <c r="F199" s="539">
        <v>44105</v>
      </c>
      <c r="G199" s="198" t="s">
        <v>1964</v>
      </c>
      <c r="H199" s="543">
        <f>_xlfn.XLOOKUP(G199,'KONP Pricing'!A:A,'KONP Pricing'!B:B,"Not Priced")</f>
        <v>131.4</v>
      </c>
    </row>
    <row r="200" spans="1:8" x14ac:dyDescent="0.2">
      <c r="A200" s="198" t="s">
        <v>1764</v>
      </c>
      <c r="B200" s="198" t="s">
        <v>1765</v>
      </c>
      <c r="C200" s="198" t="s">
        <v>1766</v>
      </c>
      <c r="D200" s="198" t="s">
        <v>1478</v>
      </c>
      <c r="E200" s="539">
        <v>2958465</v>
      </c>
      <c r="F200" s="539">
        <v>44105</v>
      </c>
      <c r="G200" s="198" t="s">
        <v>1965</v>
      </c>
      <c r="H200" s="543">
        <f>_xlfn.XLOOKUP(G200,'KONP Pricing'!A:A,'KONP Pricing'!B:B,"Not Priced")</f>
        <v>180</v>
      </c>
    </row>
    <row r="201" spans="1:8" x14ac:dyDescent="0.2">
      <c r="A201" s="198" t="s">
        <v>1764</v>
      </c>
      <c r="B201" s="198" t="s">
        <v>1765</v>
      </c>
      <c r="C201" s="198" t="s">
        <v>1766</v>
      </c>
      <c r="D201" s="198" t="s">
        <v>1480</v>
      </c>
      <c r="E201" s="539">
        <v>2958465</v>
      </c>
      <c r="F201" s="539">
        <v>44105</v>
      </c>
      <c r="G201" s="198" t="s">
        <v>1966</v>
      </c>
      <c r="H201" s="543">
        <f>_xlfn.XLOOKUP(G201,'KONP Pricing'!A:A,'KONP Pricing'!B:B,"Not Priced")</f>
        <v>162</v>
      </c>
    </row>
    <row r="202" spans="1:8" x14ac:dyDescent="0.2">
      <c r="A202" s="198" t="s">
        <v>1764</v>
      </c>
      <c r="B202" s="198" t="s">
        <v>1765</v>
      </c>
      <c r="C202" s="198" t="s">
        <v>1766</v>
      </c>
      <c r="D202" s="198" t="s">
        <v>1482</v>
      </c>
      <c r="E202" s="539">
        <v>2958465</v>
      </c>
      <c r="F202" s="539">
        <v>44105</v>
      </c>
      <c r="G202" s="198" t="s">
        <v>1967</v>
      </c>
      <c r="H202" s="543">
        <f>_xlfn.XLOOKUP(G202,'KONP Pricing'!A:A,'KONP Pricing'!B:B,"Not Priced")</f>
        <v>97</v>
      </c>
    </row>
    <row r="203" spans="1:8" x14ac:dyDescent="0.2">
      <c r="A203" s="198" t="s">
        <v>1764</v>
      </c>
      <c r="B203" s="198" t="s">
        <v>1765</v>
      </c>
      <c r="C203" s="198" t="s">
        <v>1766</v>
      </c>
      <c r="D203" s="198" t="s">
        <v>1094</v>
      </c>
      <c r="E203" s="539">
        <v>2958465</v>
      </c>
      <c r="F203" s="539">
        <v>44105</v>
      </c>
      <c r="G203" s="198" t="s">
        <v>1968</v>
      </c>
      <c r="H203" s="543">
        <f>_xlfn.XLOOKUP(G203,'KONP Pricing'!A:A,'KONP Pricing'!B:B,"Not Priced")</f>
        <v>88</v>
      </c>
    </row>
    <row r="204" spans="1:8" x14ac:dyDescent="0.2">
      <c r="A204" s="198" t="s">
        <v>1764</v>
      </c>
      <c r="B204" s="198" t="s">
        <v>1765</v>
      </c>
      <c r="C204" s="198" t="s">
        <v>1766</v>
      </c>
      <c r="D204" s="198" t="s">
        <v>313</v>
      </c>
      <c r="E204" s="539">
        <v>2958465</v>
      </c>
      <c r="F204" s="539">
        <v>44105</v>
      </c>
      <c r="G204" s="198" t="s">
        <v>1969</v>
      </c>
      <c r="H204" s="543">
        <f>_xlfn.XLOOKUP(G204,'KONP Pricing'!A:A,'KONP Pricing'!B:B,"Not Priced")</f>
        <v>80</v>
      </c>
    </row>
    <row r="205" spans="1:8" x14ac:dyDescent="0.2">
      <c r="A205" s="198" t="s">
        <v>1764</v>
      </c>
      <c r="B205" s="198" t="s">
        <v>1765</v>
      </c>
      <c r="C205" s="198" t="s">
        <v>1766</v>
      </c>
      <c r="D205" s="198" t="s">
        <v>270</v>
      </c>
      <c r="E205" s="539">
        <v>2958465</v>
      </c>
      <c r="F205" s="539">
        <v>44105</v>
      </c>
      <c r="G205" s="198" t="s">
        <v>1970</v>
      </c>
      <c r="H205" s="543">
        <f>_xlfn.XLOOKUP(G205,'KONP Pricing'!A:A,'KONP Pricing'!B:B,"Not Priced")</f>
        <v>1390</v>
      </c>
    </row>
    <row r="206" spans="1:8" x14ac:dyDescent="0.2">
      <c r="A206" s="198" t="s">
        <v>1764</v>
      </c>
      <c r="B206" s="198" t="s">
        <v>1765</v>
      </c>
      <c r="C206" s="198" t="s">
        <v>1766</v>
      </c>
      <c r="D206" s="198" t="s">
        <v>280</v>
      </c>
      <c r="E206" s="539">
        <v>2958465</v>
      </c>
      <c r="F206" s="539">
        <v>44105</v>
      </c>
      <c r="G206" s="198" t="s">
        <v>1971</v>
      </c>
      <c r="H206" s="543">
        <f>_xlfn.XLOOKUP(G206,'KONP Pricing'!A:A,'KONP Pricing'!B:B,"Not Priced")</f>
        <v>2750</v>
      </c>
    </row>
    <row r="207" spans="1:8" x14ac:dyDescent="0.2">
      <c r="A207" s="198" t="s">
        <v>1764</v>
      </c>
      <c r="B207" s="198" t="s">
        <v>1765</v>
      </c>
      <c r="C207" s="198" t="s">
        <v>1766</v>
      </c>
      <c r="D207" s="198" t="s">
        <v>610</v>
      </c>
      <c r="E207" s="539">
        <v>2958465</v>
      </c>
      <c r="F207" s="539">
        <v>44105</v>
      </c>
      <c r="G207" s="198" t="s">
        <v>1972</v>
      </c>
      <c r="H207" s="543">
        <f>_xlfn.XLOOKUP(G207,'KONP Pricing'!A:A,'KONP Pricing'!B:B,"Not Priced")</f>
        <v>42</v>
      </c>
    </row>
    <row r="208" spans="1:8" x14ac:dyDescent="0.2">
      <c r="A208" s="198" t="s">
        <v>1764</v>
      </c>
      <c r="B208" s="198" t="s">
        <v>1765</v>
      </c>
      <c r="C208" s="198" t="s">
        <v>1766</v>
      </c>
      <c r="D208" s="198" t="s">
        <v>611</v>
      </c>
      <c r="E208" s="539">
        <v>2958465</v>
      </c>
      <c r="F208" s="539">
        <v>44105</v>
      </c>
      <c r="G208" s="198" t="s">
        <v>1973</v>
      </c>
      <c r="H208" s="543">
        <f>_xlfn.XLOOKUP(G208,'KONP Pricing'!A:A,'KONP Pricing'!B:B,"Not Priced")</f>
        <v>42</v>
      </c>
    </row>
    <row r="209" spans="1:8" x14ac:dyDescent="0.2">
      <c r="A209" s="198" t="s">
        <v>1764</v>
      </c>
      <c r="B209" s="198" t="s">
        <v>1765</v>
      </c>
      <c r="C209" s="198" t="s">
        <v>1766</v>
      </c>
      <c r="D209" s="198" t="s">
        <v>1153</v>
      </c>
      <c r="E209" s="539">
        <v>2958465</v>
      </c>
      <c r="F209" s="539">
        <v>44105</v>
      </c>
      <c r="G209" s="198" t="s">
        <v>1974</v>
      </c>
      <c r="H209" s="543">
        <f>_xlfn.XLOOKUP(G209,'KONP Pricing'!A:A,'KONP Pricing'!B:B,"Not Priced")</f>
        <v>231</v>
      </c>
    </row>
    <row r="210" spans="1:8" x14ac:dyDescent="0.2">
      <c r="A210" s="198" t="s">
        <v>1764</v>
      </c>
      <c r="B210" s="198" t="s">
        <v>1765</v>
      </c>
      <c r="C210" s="198" t="s">
        <v>1766</v>
      </c>
      <c r="D210" s="198" t="s">
        <v>1706</v>
      </c>
      <c r="E210" s="539">
        <v>2958465</v>
      </c>
      <c r="F210" s="539">
        <v>44105</v>
      </c>
      <c r="G210" s="198" t="s">
        <v>1975</v>
      </c>
      <c r="H210" s="543">
        <f>_xlfn.XLOOKUP(G210,'KONP Pricing'!A:A,'KONP Pricing'!B:B,"Not Priced")</f>
        <v>505</v>
      </c>
    </row>
    <row r="211" spans="1:8" x14ac:dyDescent="0.2">
      <c r="A211" s="198" t="s">
        <v>1764</v>
      </c>
      <c r="B211" s="198" t="s">
        <v>1765</v>
      </c>
      <c r="C211" s="198" t="s">
        <v>1766</v>
      </c>
      <c r="D211" s="198" t="s">
        <v>616</v>
      </c>
      <c r="E211" s="539">
        <v>2958465</v>
      </c>
      <c r="F211" s="539">
        <v>44105</v>
      </c>
      <c r="G211" s="198" t="s">
        <v>1976</v>
      </c>
      <c r="H211" s="543">
        <f>_xlfn.XLOOKUP(G211,'KONP Pricing'!A:A,'KONP Pricing'!B:B,"Not Priced")</f>
        <v>245</v>
      </c>
    </row>
    <row r="212" spans="1:8" x14ac:dyDescent="0.2">
      <c r="A212" s="198" t="s">
        <v>1764</v>
      </c>
      <c r="B212" s="198" t="s">
        <v>1765</v>
      </c>
      <c r="C212" s="198" t="s">
        <v>1766</v>
      </c>
      <c r="D212" s="198" t="s">
        <v>617</v>
      </c>
      <c r="E212" s="539">
        <v>2958465</v>
      </c>
      <c r="F212" s="539">
        <v>44105</v>
      </c>
      <c r="G212" s="198" t="s">
        <v>1977</v>
      </c>
      <c r="H212" s="543">
        <f>_xlfn.XLOOKUP(G212,'KONP Pricing'!A:A,'KONP Pricing'!B:B,"Not Priced")</f>
        <v>495</v>
      </c>
    </row>
    <row r="213" spans="1:8" x14ac:dyDescent="0.2">
      <c r="A213" s="198" t="s">
        <v>1764</v>
      </c>
      <c r="B213" s="198" t="s">
        <v>1765</v>
      </c>
      <c r="C213" s="198" t="s">
        <v>1766</v>
      </c>
      <c r="D213" s="198" t="s">
        <v>618</v>
      </c>
      <c r="E213" s="539">
        <v>2958465</v>
      </c>
      <c r="F213" s="539">
        <v>44105</v>
      </c>
      <c r="G213" s="198" t="s">
        <v>1978</v>
      </c>
      <c r="H213" s="543">
        <f>_xlfn.XLOOKUP(G213,'KONP Pricing'!A:A,'KONP Pricing'!B:B,"Not Priced")</f>
        <v>232.75</v>
      </c>
    </row>
    <row r="214" spans="1:8" x14ac:dyDescent="0.2">
      <c r="A214" s="198" t="s">
        <v>1764</v>
      </c>
      <c r="B214" s="198" t="s">
        <v>1765</v>
      </c>
      <c r="C214" s="198" t="s">
        <v>1766</v>
      </c>
      <c r="D214" s="198" t="s">
        <v>619</v>
      </c>
      <c r="E214" s="539">
        <v>2958465</v>
      </c>
      <c r="F214" s="539">
        <v>44105</v>
      </c>
      <c r="G214" s="198" t="s">
        <v>1979</v>
      </c>
      <c r="H214" s="543">
        <f>_xlfn.XLOOKUP(G214,'KONP Pricing'!A:A,'KONP Pricing'!B:B,"Not Priced")</f>
        <v>470.25</v>
      </c>
    </row>
    <row r="215" spans="1:8" x14ac:dyDescent="0.2">
      <c r="A215" s="198" t="s">
        <v>1764</v>
      </c>
      <c r="B215" s="198" t="s">
        <v>1765</v>
      </c>
      <c r="C215" s="198" t="s">
        <v>1766</v>
      </c>
      <c r="D215" s="198" t="s">
        <v>620</v>
      </c>
      <c r="E215" s="539">
        <v>2958465</v>
      </c>
      <c r="F215" s="539">
        <v>44105</v>
      </c>
      <c r="G215" s="198" t="s">
        <v>1980</v>
      </c>
      <c r="H215" s="543">
        <f>_xlfn.XLOOKUP(G215,'KONP Pricing'!A:A,'KONP Pricing'!B:B,"Not Priced")</f>
        <v>208.25</v>
      </c>
    </row>
    <row r="216" spans="1:8" x14ac:dyDescent="0.2">
      <c r="A216" s="198" t="s">
        <v>1764</v>
      </c>
      <c r="B216" s="198" t="s">
        <v>1765</v>
      </c>
      <c r="C216" s="198" t="s">
        <v>1766</v>
      </c>
      <c r="D216" s="198" t="s">
        <v>621</v>
      </c>
      <c r="E216" s="539">
        <v>2958465</v>
      </c>
      <c r="F216" s="539">
        <v>44105</v>
      </c>
      <c r="G216" s="198" t="s">
        <v>1981</v>
      </c>
      <c r="H216" s="543">
        <f>_xlfn.XLOOKUP(G216,'KONP Pricing'!A:A,'KONP Pricing'!B:B,"Not Priced")</f>
        <v>420.75</v>
      </c>
    </row>
    <row r="217" spans="1:8" x14ac:dyDescent="0.2">
      <c r="A217" s="198" t="s">
        <v>1764</v>
      </c>
      <c r="B217" s="198" t="s">
        <v>1765</v>
      </c>
      <c r="C217" s="198" t="s">
        <v>1766</v>
      </c>
      <c r="D217" s="198" t="s">
        <v>1204</v>
      </c>
      <c r="E217" s="539">
        <v>2958465</v>
      </c>
      <c r="F217" s="539">
        <v>44105</v>
      </c>
      <c r="G217" s="198" t="s">
        <v>1982</v>
      </c>
      <c r="H217" s="543">
        <f>_xlfn.XLOOKUP(G217,'KONP Pricing'!A:A,'KONP Pricing'!B:B,"Not Priced")</f>
        <v>183.75</v>
      </c>
    </row>
    <row r="218" spans="1:8" x14ac:dyDescent="0.2">
      <c r="A218" s="198" t="s">
        <v>1764</v>
      </c>
      <c r="B218" s="198" t="s">
        <v>1765</v>
      </c>
      <c r="C218" s="198" t="s">
        <v>1766</v>
      </c>
      <c r="D218" s="198" t="s">
        <v>1196</v>
      </c>
      <c r="E218" s="539">
        <v>2958465</v>
      </c>
      <c r="F218" s="539">
        <v>44105</v>
      </c>
      <c r="G218" s="198" t="s">
        <v>1983</v>
      </c>
      <c r="H218" s="543">
        <f>_xlfn.XLOOKUP(G218,'KONP Pricing'!A:A,'KONP Pricing'!B:B,"Not Priced")</f>
        <v>371.25</v>
      </c>
    </row>
    <row r="219" spans="1:8" x14ac:dyDescent="0.2">
      <c r="A219" s="198" t="s">
        <v>1764</v>
      </c>
      <c r="B219" s="198" t="s">
        <v>1765</v>
      </c>
      <c r="C219" s="198" t="s">
        <v>1766</v>
      </c>
      <c r="D219" s="198" t="s">
        <v>1205</v>
      </c>
      <c r="E219" s="539">
        <v>2958465</v>
      </c>
      <c r="F219" s="539">
        <v>44105</v>
      </c>
      <c r="G219" s="198" t="s">
        <v>1984</v>
      </c>
      <c r="H219" s="543">
        <f>_xlfn.XLOOKUP(G219,'KONP Pricing'!A:A,'KONP Pricing'!B:B,"Not Priced")</f>
        <v>490</v>
      </c>
    </row>
    <row r="220" spans="1:8" x14ac:dyDescent="0.2">
      <c r="A220" s="198" t="s">
        <v>1764</v>
      </c>
      <c r="B220" s="198" t="s">
        <v>1765</v>
      </c>
      <c r="C220" s="198" t="s">
        <v>1766</v>
      </c>
      <c r="D220" s="198" t="s">
        <v>1206</v>
      </c>
      <c r="E220" s="539">
        <v>2958465</v>
      </c>
      <c r="F220" s="539">
        <v>44105</v>
      </c>
      <c r="G220" s="198" t="s">
        <v>1985</v>
      </c>
      <c r="H220" s="543">
        <f>_xlfn.XLOOKUP(G220,'KONP Pricing'!A:A,'KONP Pricing'!B:B,"Not Priced")</f>
        <v>990</v>
      </c>
    </row>
    <row r="221" spans="1:8" x14ac:dyDescent="0.2">
      <c r="A221" s="198" t="s">
        <v>1764</v>
      </c>
      <c r="B221" s="198" t="s">
        <v>1765</v>
      </c>
      <c r="C221" s="198" t="s">
        <v>1766</v>
      </c>
      <c r="D221" s="198" t="s">
        <v>1207</v>
      </c>
      <c r="E221" s="539">
        <v>2958465</v>
      </c>
      <c r="F221" s="539">
        <v>44105</v>
      </c>
      <c r="G221" s="198" t="s">
        <v>1986</v>
      </c>
      <c r="H221" s="543">
        <f>_xlfn.XLOOKUP(G221,'KONP Pricing'!A:A,'KONP Pricing'!B:B,"Not Priced")</f>
        <v>465</v>
      </c>
    </row>
    <row r="222" spans="1:8" x14ac:dyDescent="0.2">
      <c r="A222" s="198" t="s">
        <v>1764</v>
      </c>
      <c r="B222" s="198" t="s">
        <v>1765</v>
      </c>
      <c r="C222" s="198" t="s">
        <v>1766</v>
      </c>
      <c r="D222" s="198" t="s">
        <v>1208</v>
      </c>
      <c r="E222" s="539">
        <v>2958465</v>
      </c>
      <c r="F222" s="539">
        <v>44105</v>
      </c>
      <c r="G222" s="198" t="s">
        <v>1987</v>
      </c>
      <c r="H222" s="543">
        <f>_xlfn.XLOOKUP(G222,'KONP Pricing'!A:A,'KONP Pricing'!B:B,"Not Priced")</f>
        <v>940</v>
      </c>
    </row>
    <row r="223" spans="1:8" x14ac:dyDescent="0.2">
      <c r="A223" s="198" t="s">
        <v>1764</v>
      </c>
      <c r="B223" s="198" t="s">
        <v>1765</v>
      </c>
      <c r="C223" s="198" t="s">
        <v>1766</v>
      </c>
      <c r="D223" s="198" t="s">
        <v>1209</v>
      </c>
      <c r="E223" s="539">
        <v>2958465</v>
      </c>
      <c r="F223" s="539">
        <v>44105</v>
      </c>
      <c r="G223" s="198" t="s">
        <v>1988</v>
      </c>
      <c r="H223" s="543">
        <f>_xlfn.XLOOKUP(G223,'KONP Pricing'!A:A,'KONP Pricing'!B:B,"Not Priced")</f>
        <v>416.66</v>
      </c>
    </row>
    <row r="224" spans="1:8" x14ac:dyDescent="0.2">
      <c r="A224" s="198" t="s">
        <v>1764</v>
      </c>
      <c r="B224" s="198" t="s">
        <v>1765</v>
      </c>
      <c r="C224" s="198" t="s">
        <v>1766</v>
      </c>
      <c r="D224" s="198" t="s">
        <v>1210</v>
      </c>
      <c r="E224" s="539">
        <v>2958465</v>
      </c>
      <c r="F224" s="539">
        <v>44105</v>
      </c>
      <c r="G224" s="198" t="s">
        <v>1989</v>
      </c>
      <c r="H224" s="543">
        <f>_xlfn.XLOOKUP(G224,'KONP Pricing'!A:A,'KONP Pricing'!B:B,"Not Priced")</f>
        <v>840</v>
      </c>
    </row>
    <row r="225" spans="1:8" x14ac:dyDescent="0.2">
      <c r="A225" s="198" t="s">
        <v>1764</v>
      </c>
      <c r="B225" s="198" t="s">
        <v>1765</v>
      </c>
      <c r="C225" s="198" t="s">
        <v>1766</v>
      </c>
      <c r="D225" s="198" t="s">
        <v>1211</v>
      </c>
      <c r="E225" s="539">
        <v>2958465</v>
      </c>
      <c r="F225" s="539">
        <v>44105</v>
      </c>
      <c r="G225" s="198" t="s">
        <v>1990</v>
      </c>
      <c r="H225" s="543">
        <f>_xlfn.XLOOKUP(G225,'KONP Pricing'!A:A,'KONP Pricing'!B:B,"Not Priced")</f>
        <v>368</v>
      </c>
    </row>
    <row r="226" spans="1:8" x14ac:dyDescent="0.2">
      <c r="A226" s="198" t="s">
        <v>1764</v>
      </c>
      <c r="B226" s="198" t="s">
        <v>1765</v>
      </c>
      <c r="C226" s="198" t="s">
        <v>1766</v>
      </c>
      <c r="D226" s="198" t="s">
        <v>1212</v>
      </c>
      <c r="E226" s="539">
        <v>2958465</v>
      </c>
      <c r="F226" s="539">
        <v>44105</v>
      </c>
      <c r="G226" s="198" t="s">
        <v>1991</v>
      </c>
      <c r="H226" s="543">
        <f>_xlfn.XLOOKUP(G226,'KONP Pricing'!A:A,'KONP Pricing'!B:B,"Not Priced")</f>
        <v>742</v>
      </c>
    </row>
    <row r="227" spans="1:8" x14ac:dyDescent="0.2">
      <c r="A227" s="198" t="s">
        <v>1764</v>
      </c>
      <c r="B227" s="198" t="s">
        <v>1765</v>
      </c>
      <c r="C227" s="198" t="s">
        <v>1766</v>
      </c>
      <c r="D227" s="198" t="s">
        <v>471</v>
      </c>
      <c r="E227" s="539">
        <v>2958465</v>
      </c>
      <c r="F227" s="539">
        <v>44105</v>
      </c>
      <c r="G227" s="198" t="s">
        <v>1992</v>
      </c>
      <c r="H227" s="543">
        <f>_xlfn.XLOOKUP(G227,'KONP Pricing'!A:A,'KONP Pricing'!B:B,"Not Priced")</f>
        <v>480</v>
      </c>
    </row>
    <row r="228" spans="1:8" x14ac:dyDescent="0.2">
      <c r="A228" s="198" t="s">
        <v>1764</v>
      </c>
      <c r="B228" s="198" t="s">
        <v>1765</v>
      </c>
      <c r="C228" s="198" t="s">
        <v>1766</v>
      </c>
      <c r="D228" s="198" t="s">
        <v>473</v>
      </c>
      <c r="E228" s="539">
        <v>2958465</v>
      </c>
      <c r="F228" s="539">
        <v>44105</v>
      </c>
      <c r="G228" s="198" t="s">
        <v>1993</v>
      </c>
      <c r="H228" s="543">
        <f>_xlfn.XLOOKUP(G228,'KONP Pricing'!A:A,'KONP Pricing'!B:B,"Not Priced")</f>
        <v>456</v>
      </c>
    </row>
    <row r="229" spans="1:8" x14ac:dyDescent="0.2">
      <c r="A229" s="198" t="s">
        <v>1764</v>
      </c>
      <c r="B229" s="198" t="s">
        <v>1765</v>
      </c>
      <c r="C229" s="198" t="s">
        <v>1766</v>
      </c>
      <c r="D229" s="198" t="s">
        <v>475</v>
      </c>
      <c r="E229" s="539">
        <v>2958465</v>
      </c>
      <c r="F229" s="539">
        <v>44105</v>
      </c>
      <c r="G229" s="198" t="s">
        <v>1994</v>
      </c>
      <c r="H229" s="543">
        <f>_xlfn.XLOOKUP(G229,'KONP Pricing'!A:A,'KONP Pricing'!B:B,"Not Priced")</f>
        <v>408</v>
      </c>
    </row>
    <row r="230" spans="1:8" x14ac:dyDescent="0.2">
      <c r="A230" s="198" t="s">
        <v>1764</v>
      </c>
      <c r="B230" s="198" t="s">
        <v>1765</v>
      </c>
      <c r="C230" s="198" t="s">
        <v>1766</v>
      </c>
      <c r="D230" s="198" t="s">
        <v>477</v>
      </c>
      <c r="E230" s="539">
        <v>2958465</v>
      </c>
      <c r="F230" s="539">
        <v>44105</v>
      </c>
      <c r="G230" s="198" t="s">
        <v>1995</v>
      </c>
      <c r="H230" s="543">
        <f>_xlfn.XLOOKUP(G230,'KONP Pricing'!A:A,'KONP Pricing'!B:B,"Not Priced")</f>
        <v>384</v>
      </c>
    </row>
    <row r="231" spans="1:8" x14ac:dyDescent="0.2">
      <c r="A231" s="198" t="s">
        <v>1764</v>
      </c>
      <c r="B231" s="198" t="s">
        <v>1765</v>
      </c>
      <c r="C231" s="198" t="s">
        <v>1766</v>
      </c>
      <c r="D231" s="198" t="s">
        <v>478</v>
      </c>
      <c r="E231" s="539">
        <v>2958465</v>
      </c>
      <c r="F231" s="539">
        <v>44105</v>
      </c>
      <c r="G231" s="198" t="s">
        <v>1996</v>
      </c>
      <c r="H231" s="543">
        <f>_xlfn.XLOOKUP(G231,'KONP Pricing'!A:A,'KONP Pricing'!B:B,"Not Priced")</f>
        <v>350.4</v>
      </c>
    </row>
    <row r="232" spans="1:8" x14ac:dyDescent="0.2">
      <c r="A232" s="198" t="s">
        <v>1764</v>
      </c>
      <c r="B232" s="198" t="s">
        <v>1765</v>
      </c>
      <c r="C232" s="198" t="s">
        <v>1766</v>
      </c>
      <c r="D232" s="198" t="s">
        <v>622</v>
      </c>
      <c r="E232" s="539">
        <v>2958465</v>
      </c>
      <c r="F232" s="539">
        <v>44105</v>
      </c>
      <c r="G232" s="198" t="s">
        <v>1997</v>
      </c>
      <c r="H232" s="543">
        <f>_xlfn.XLOOKUP(G232,'KONP Pricing'!A:A,'KONP Pricing'!B:B,"Not Priced")</f>
        <v>240</v>
      </c>
    </row>
    <row r="233" spans="1:8" x14ac:dyDescent="0.2">
      <c r="A233" s="198" t="s">
        <v>1764</v>
      </c>
      <c r="B233" s="198" t="s">
        <v>1765</v>
      </c>
      <c r="C233" s="198" t="s">
        <v>1766</v>
      </c>
      <c r="D233" s="198" t="s">
        <v>487</v>
      </c>
      <c r="E233" s="539">
        <v>2958465</v>
      </c>
      <c r="F233" s="539">
        <v>44105</v>
      </c>
      <c r="G233" s="198" t="s">
        <v>1998</v>
      </c>
      <c r="H233" s="543">
        <f>_xlfn.XLOOKUP(G233,'KONP Pricing'!A:A,'KONP Pricing'!B:B,"Not Priced")</f>
        <v>645</v>
      </c>
    </row>
    <row r="234" spans="1:8" x14ac:dyDescent="0.2">
      <c r="A234" s="198" t="s">
        <v>1764</v>
      </c>
      <c r="B234" s="198" t="s">
        <v>1765</v>
      </c>
      <c r="C234" s="198" t="s">
        <v>1766</v>
      </c>
      <c r="D234" s="198" t="s">
        <v>489</v>
      </c>
      <c r="E234" s="539">
        <v>2958465</v>
      </c>
      <c r="F234" s="539">
        <v>44105</v>
      </c>
      <c r="G234" s="198" t="s">
        <v>1999</v>
      </c>
      <c r="H234" s="543">
        <f>_xlfn.XLOOKUP(G234,'KONP Pricing'!A:A,'KONP Pricing'!B:B,"Not Priced")</f>
        <v>613</v>
      </c>
    </row>
    <row r="235" spans="1:8" x14ac:dyDescent="0.2">
      <c r="A235" s="198" t="s">
        <v>1764</v>
      </c>
      <c r="B235" s="198" t="s">
        <v>1765</v>
      </c>
      <c r="C235" s="198" t="s">
        <v>1766</v>
      </c>
      <c r="D235" s="198" t="s">
        <v>491</v>
      </c>
      <c r="E235" s="539">
        <v>2958465</v>
      </c>
      <c r="F235" s="539">
        <v>44105</v>
      </c>
      <c r="G235" s="198" t="s">
        <v>2000</v>
      </c>
      <c r="H235" s="543">
        <f>_xlfn.XLOOKUP(G235,'KONP Pricing'!A:A,'KONP Pricing'!B:B,"Not Priced")</f>
        <v>548.33000000000004</v>
      </c>
    </row>
    <row r="236" spans="1:8" x14ac:dyDescent="0.2">
      <c r="A236" s="198" t="s">
        <v>1764</v>
      </c>
      <c r="B236" s="198" t="s">
        <v>1765</v>
      </c>
      <c r="C236" s="198" t="s">
        <v>1766</v>
      </c>
      <c r="D236" s="198" t="s">
        <v>493</v>
      </c>
      <c r="E236" s="539">
        <v>2958465</v>
      </c>
      <c r="F236" s="539">
        <v>44105</v>
      </c>
      <c r="G236" s="198" t="s">
        <v>2001</v>
      </c>
      <c r="H236" s="543">
        <f>_xlfn.XLOOKUP(G236,'KONP Pricing'!A:A,'KONP Pricing'!B:B,"Not Priced")</f>
        <v>516</v>
      </c>
    </row>
    <row r="237" spans="1:8" x14ac:dyDescent="0.2">
      <c r="A237" s="198" t="s">
        <v>1764</v>
      </c>
      <c r="B237" s="198" t="s">
        <v>1765</v>
      </c>
      <c r="C237" s="198" t="s">
        <v>1766</v>
      </c>
      <c r="D237" s="198" t="s">
        <v>494</v>
      </c>
      <c r="E237" s="539">
        <v>2958465</v>
      </c>
      <c r="F237" s="539">
        <v>44105</v>
      </c>
      <c r="G237" s="198" t="s">
        <v>2002</v>
      </c>
      <c r="H237" s="543">
        <f>_xlfn.XLOOKUP(G237,'KONP Pricing'!A:A,'KONP Pricing'!B:B,"Not Priced")</f>
        <v>470.8</v>
      </c>
    </row>
    <row r="238" spans="1:8" x14ac:dyDescent="0.2">
      <c r="A238" s="198" t="s">
        <v>1764</v>
      </c>
      <c r="B238" s="198" t="s">
        <v>1765</v>
      </c>
      <c r="C238" s="198" t="s">
        <v>1766</v>
      </c>
      <c r="D238" s="198" t="s">
        <v>623</v>
      </c>
      <c r="E238" s="539">
        <v>2958465</v>
      </c>
      <c r="F238" s="539">
        <v>44105</v>
      </c>
      <c r="G238" s="198" t="s">
        <v>2003</v>
      </c>
      <c r="H238" s="543">
        <f>_xlfn.XLOOKUP(G238,'KONP Pricing'!A:A,'KONP Pricing'!B:B,"Not Priced")</f>
        <v>325</v>
      </c>
    </row>
    <row r="239" spans="1:8" x14ac:dyDescent="0.2">
      <c r="A239" s="198" t="s">
        <v>1764</v>
      </c>
      <c r="B239" s="198" t="s">
        <v>1765</v>
      </c>
      <c r="C239" s="198" t="s">
        <v>1766</v>
      </c>
      <c r="D239" s="198" t="s">
        <v>456</v>
      </c>
      <c r="E239" s="539">
        <v>2958465</v>
      </c>
      <c r="F239" s="539">
        <v>44105</v>
      </c>
      <c r="G239" s="198" t="s">
        <v>2004</v>
      </c>
      <c r="H239" s="543">
        <f>_xlfn.XLOOKUP(G239,'KONP Pricing'!A:A,'KONP Pricing'!B:B,"Not Priced")</f>
        <v>160</v>
      </c>
    </row>
    <row r="240" spans="1:8" x14ac:dyDescent="0.2">
      <c r="A240" s="198" t="s">
        <v>1764</v>
      </c>
      <c r="B240" s="198" t="s">
        <v>1765</v>
      </c>
      <c r="C240" s="198" t="s">
        <v>1766</v>
      </c>
      <c r="D240" s="198" t="s">
        <v>461</v>
      </c>
      <c r="E240" s="539">
        <v>2958465</v>
      </c>
      <c r="F240" s="539">
        <v>44105</v>
      </c>
      <c r="G240" s="198" t="s">
        <v>2005</v>
      </c>
      <c r="H240" s="543">
        <f>_xlfn.XLOOKUP(G240,'KONP Pricing'!A:A,'KONP Pricing'!B:B,"Not Priced")</f>
        <v>235</v>
      </c>
    </row>
    <row r="241" spans="1:8" x14ac:dyDescent="0.2">
      <c r="A241" s="198" t="s">
        <v>1764</v>
      </c>
      <c r="B241" s="198" t="s">
        <v>1765</v>
      </c>
      <c r="C241" s="198" t="s">
        <v>1766</v>
      </c>
      <c r="D241" s="198" t="s">
        <v>457</v>
      </c>
      <c r="E241" s="539">
        <v>2958465</v>
      </c>
      <c r="F241" s="539">
        <v>44105</v>
      </c>
      <c r="G241" s="198" t="s">
        <v>2006</v>
      </c>
      <c r="H241" s="543">
        <f>_xlfn.XLOOKUP(G241,'KONP Pricing'!A:A,'KONP Pricing'!B:B,"Not Priced")</f>
        <v>152</v>
      </c>
    </row>
    <row r="242" spans="1:8" x14ac:dyDescent="0.2">
      <c r="A242" s="198" t="s">
        <v>1764</v>
      </c>
      <c r="B242" s="198" t="s">
        <v>1765</v>
      </c>
      <c r="C242" s="198" t="s">
        <v>1766</v>
      </c>
      <c r="D242" s="198" t="s">
        <v>463</v>
      </c>
      <c r="E242" s="539">
        <v>2958465</v>
      </c>
      <c r="F242" s="539">
        <v>44105</v>
      </c>
      <c r="G242" s="198" t="s">
        <v>2007</v>
      </c>
      <c r="H242" s="543">
        <f>_xlfn.XLOOKUP(G242,'KONP Pricing'!A:A,'KONP Pricing'!B:B,"Not Priced")</f>
        <v>223.5</v>
      </c>
    </row>
    <row r="243" spans="1:8" x14ac:dyDescent="0.2">
      <c r="A243" s="198" t="s">
        <v>1764</v>
      </c>
      <c r="B243" s="198" t="s">
        <v>1765</v>
      </c>
      <c r="C243" s="198" t="s">
        <v>1766</v>
      </c>
      <c r="D243" s="198" t="s">
        <v>458</v>
      </c>
      <c r="E243" s="539">
        <v>2958465</v>
      </c>
      <c r="F243" s="539">
        <v>44105</v>
      </c>
      <c r="G243" s="198" t="s">
        <v>2008</v>
      </c>
      <c r="H243" s="543">
        <f>_xlfn.XLOOKUP(G243,'KONP Pricing'!A:A,'KONP Pricing'!B:B,"Not Priced")</f>
        <v>136</v>
      </c>
    </row>
    <row r="244" spans="1:8" x14ac:dyDescent="0.2">
      <c r="A244" s="198" t="s">
        <v>1764</v>
      </c>
      <c r="B244" s="198" t="s">
        <v>1765</v>
      </c>
      <c r="C244" s="198" t="s">
        <v>1766</v>
      </c>
      <c r="D244" s="198" t="s">
        <v>465</v>
      </c>
      <c r="E244" s="539">
        <v>2958465</v>
      </c>
      <c r="F244" s="539">
        <v>44105</v>
      </c>
      <c r="G244" s="198" t="s">
        <v>2009</v>
      </c>
      <c r="H244" s="543">
        <f>_xlfn.XLOOKUP(G244,'KONP Pricing'!A:A,'KONP Pricing'!B:B,"Not Priced")</f>
        <v>199.67</v>
      </c>
    </row>
    <row r="245" spans="1:8" x14ac:dyDescent="0.2">
      <c r="A245" s="198" t="s">
        <v>1764</v>
      </c>
      <c r="B245" s="198" t="s">
        <v>1765</v>
      </c>
      <c r="C245" s="198" t="s">
        <v>1766</v>
      </c>
      <c r="D245" s="198" t="s">
        <v>459</v>
      </c>
      <c r="E245" s="539">
        <v>2958465</v>
      </c>
      <c r="F245" s="539">
        <v>44105</v>
      </c>
      <c r="G245" s="198" t="s">
        <v>2010</v>
      </c>
      <c r="H245" s="543">
        <f>_xlfn.XLOOKUP(G245,'KONP Pricing'!A:A,'KONP Pricing'!B:B,"Not Priced")</f>
        <v>128</v>
      </c>
    </row>
    <row r="246" spans="1:8" x14ac:dyDescent="0.2">
      <c r="A246" s="198" t="s">
        <v>1764</v>
      </c>
      <c r="B246" s="198" t="s">
        <v>1765</v>
      </c>
      <c r="C246" s="198" t="s">
        <v>1766</v>
      </c>
      <c r="D246" s="198" t="s">
        <v>467</v>
      </c>
      <c r="E246" s="539">
        <v>2958465</v>
      </c>
      <c r="F246" s="539">
        <v>44105</v>
      </c>
      <c r="G246" s="198" t="s">
        <v>2011</v>
      </c>
      <c r="H246" s="543">
        <f>_xlfn.XLOOKUP(G246,'KONP Pricing'!A:A,'KONP Pricing'!B:B,"Not Priced")</f>
        <v>188</v>
      </c>
    </row>
    <row r="247" spans="1:8" x14ac:dyDescent="0.2">
      <c r="A247" s="198" t="s">
        <v>1764</v>
      </c>
      <c r="B247" s="198" t="s">
        <v>1765</v>
      </c>
      <c r="C247" s="198" t="s">
        <v>1766</v>
      </c>
      <c r="D247" s="198" t="s">
        <v>460</v>
      </c>
      <c r="E247" s="539">
        <v>2958465</v>
      </c>
      <c r="F247" s="539">
        <v>44105</v>
      </c>
      <c r="G247" s="198" t="s">
        <v>2012</v>
      </c>
      <c r="H247" s="543">
        <f>_xlfn.XLOOKUP(G247,'KONP Pricing'!A:A,'KONP Pricing'!B:B,"Not Priced")</f>
        <v>116.8</v>
      </c>
    </row>
    <row r="248" spans="1:8" x14ac:dyDescent="0.2">
      <c r="A248" s="198" t="s">
        <v>1764</v>
      </c>
      <c r="B248" s="198" t="s">
        <v>1765</v>
      </c>
      <c r="C248" s="198" t="s">
        <v>1766</v>
      </c>
      <c r="D248" s="198" t="s">
        <v>468</v>
      </c>
      <c r="E248" s="539">
        <v>2958465</v>
      </c>
      <c r="F248" s="539">
        <v>44105</v>
      </c>
      <c r="G248" s="198" t="s">
        <v>2013</v>
      </c>
      <c r="H248" s="543">
        <f>_xlfn.XLOOKUP(G248,'KONP Pricing'!A:A,'KONP Pricing'!B:B,"Not Priced")</f>
        <v>171.6</v>
      </c>
    </row>
    <row r="249" spans="1:8" x14ac:dyDescent="0.2">
      <c r="A249" s="198" t="s">
        <v>1764</v>
      </c>
      <c r="B249" s="198" t="s">
        <v>1765</v>
      </c>
      <c r="C249" s="198" t="s">
        <v>1766</v>
      </c>
      <c r="D249" s="198" t="s">
        <v>624</v>
      </c>
      <c r="E249" s="539">
        <v>2958465</v>
      </c>
      <c r="F249" s="539">
        <v>44105</v>
      </c>
      <c r="G249" s="198" t="s">
        <v>2014</v>
      </c>
      <c r="H249" s="543">
        <f>_xlfn.XLOOKUP(G249,'KONP Pricing'!A:A,'KONP Pricing'!B:B,"Not Priced")</f>
        <v>75</v>
      </c>
    </row>
    <row r="250" spans="1:8" x14ac:dyDescent="0.2">
      <c r="A250" s="198" t="s">
        <v>1764</v>
      </c>
      <c r="B250" s="198" t="s">
        <v>1765</v>
      </c>
      <c r="C250" s="198" t="s">
        <v>1766</v>
      </c>
      <c r="D250" s="198" t="s">
        <v>241</v>
      </c>
      <c r="E250" s="539">
        <v>2958465</v>
      </c>
      <c r="F250" s="539">
        <v>44105</v>
      </c>
      <c r="G250" s="198" t="s">
        <v>2015</v>
      </c>
      <c r="H250" s="543">
        <f>_xlfn.XLOOKUP(G250,'KONP Pricing'!A:A,'KONP Pricing'!B:B,"Not Priced")</f>
        <v>115</v>
      </c>
    </row>
    <row r="251" spans="1:8" x14ac:dyDescent="0.2">
      <c r="A251" s="198" t="s">
        <v>1764</v>
      </c>
      <c r="B251" s="198" t="s">
        <v>1765</v>
      </c>
      <c r="C251" s="198" t="s">
        <v>1766</v>
      </c>
      <c r="D251" s="198" t="s">
        <v>242</v>
      </c>
      <c r="E251" s="539">
        <v>2958465</v>
      </c>
      <c r="F251" s="539">
        <v>44105</v>
      </c>
      <c r="G251" s="198" t="s">
        <v>2016</v>
      </c>
      <c r="H251" s="543">
        <f>_xlfn.XLOOKUP(G251,'KONP Pricing'!A:A,'KONP Pricing'!B:B,"Not Priced")</f>
        <v>109.5</v>
      </c>
    </row>
    <row r="252" spans="1:8" x14ac:dyDescent="0.2">
      <c r="A252" s="198" t="s">
        <v>1764</v>
      </c>
      <c r="B252" s="198" t="s">
        <v>1765</v>
      </c>
      <c r="C252" s="198" t="s">
        <v>1766</v>
      </c>
      <c r="D252" s="198" t="s">
        <v>243</v>
      </c>
      <c r="E252" s="539">
        <v>2958465</v>
      </c>
      <c r="F252" s="539">
        <v>44105</v>
      </c>
      <c r="G252" s="198" t="s">
        <v>2017</v>
      </c>
      <c r="H252" s="543">
        <f>_xlfn.XLOOKUP(G252,'KONP Pricing'!A:A,'KONP Pricing'!B:B,"Not Priced")</f>
        <v>97.67</v>
      </c>
    </row>
    <row r="253" spans="1:8" x14ac:dyDescent="0.2">
      <c r="A253" s="198" t="s">
        <v>1764</v>
      </c>
      <c r="B253" s="198" t="s">
        <v>1765</v>
      </c>
      <c r="C253" s="198" t="s">
        <v>1766</v>
      </c>
      <c r="D253" s="198" t="s">
        <v>254</v>
      </c>
      <c r="E253" s="539">
        <v>2958465</v>
      </c>
      <c r="F253" s="539">
        <v>44105</v>
      </c>
      <c r="G253" s="198" t="s">
        <v>2018</v>
      </c>
      <c r="H253" s="543">
        <f>_xlfn.XLOOKUP(G253,'KONP Pricing'!A:A,'KONP Pricing'!B:B,"Not Priced")</f>
        <v>540</v>
      </c>
    </row>
    <row r="254" spans="1:8" x14ac:dyDescent="0.2">
      <c r="A254" s="198" t="s">
        <v>1764</v>
      </c>
      <c r="B254" s="198" t="s">
        <v>1765</v>
      </c>
      <c r="C254" s="198" t="s">
        <v>1766</v>
      </c>
      <c r="D254" s="198" t="s">
        <v>256</v>
      </c>
      <c r="E254" s="539">
        <v>2958465</v>
      </c>
      <c r="F254" s="539">
        <v>44105</v>
      </c>
      <c r="G254" s="198" t="s">
        <v>2019</v>
      </c>
      <c r="H254" s="543">
        <f>_xlfn.XLOOKUP(G254,'KONP Pricing'!A:A,'KONP Pricing'!B:B,"Not Priced")</f>
        <v>513</v>
      </c>
    </row>
    <row r="255" spans="1:8" x14ac:dyDescent="0.2">
      <c r="A255" s="198" t="s">
        <v>1764</v>
      </c>
      <c r="B255" s="198" t="s">
        <v>1765</v>
      </c>
      <c r="C255" s="198" t="s">
        <v>1766</v>
      </c>
      <c r="D255" s="198" t="s">
        <v>258</v>
      </c>
      <c r="E255" s="539">
        <v>2958465</v>
      </c>
      <c r="F255" s="539">
        <v>44105</v>
      </c>
      <c r="G255" s="198" t="s">
        <v>2020</v>
      </c>
      <c r="H255" s="543">
        <f>_xlfn.XLOOKUP(G255,'KONP Pricing'!A:A,'KONP Pricing'!B:B,"Not Priced")</f>
        <v>459</v>
      </c>
    </row>
    <row r="256" spans="1:8" x14ac:dyDescent="0.2">
      <c r="A256" s="198" t="s">
        <v>1764</v>
      </c>
      <c r="B256" s="198" t="s">
        <v>1765</v>
      </c>
      <c r="C256" s="198" t="s">
        <v>1766</v>
      </c>
      <c r="D256" s="198" t="s">
        <v>625</v>
      </c>
      <c r="E256" s="539">
        <v>2958465</v>
      </c>
      <c r="F256" s="539">
        <v>44105</v>
      </c>
      <c r="G256" s="198" t="s">
        <v>2021</v>
      </c>
      <c r="H256" s="543">
        <f>_xlfn.XLOOKUP(G256,'KONP Pricing'!A:A,'KONP Pricing'!B:B,"Not Priced")</f>
        <v>315</v>
      </c>
    </row>
    <row r="257" spans="1:8" x14ac:dyDescent="0.2">
      <c r="A257" s="198" t="s">
        <v>1764</v>
      </c>
      <c r="B257" s="198" t="s">
        <v>1765</v>
      </c>
      <c r="C257" s="198" t="s">
        <v>1766</v>
      </c>
      <c r="D257" s="198" t="s">
        <v>626</v>
      </c>
      <c r="E257" s="539">
        <v>2958465</v>
      </c>
      <c r="F257" s="539">
        <v>44105</v>
      </c>
      <c r="G257" s="198" t="s">
        <v>2022</v>
      </c>
      <c r="H257" s="543">
        <f>_xlfn.XLOOKUP(G257,'KONP Pricing'!A:A,'KONP Pricing'!B:B,"Not Priced")</f>
        <v>308.5</v>
      </c>
    </row>
    <row r="258" spans="1:8" x14ac:dyDescent="0.2">
      <c r="A258" s="198" t="s">
        <v>1764</v>
      </c>
      <c r="B258" s="198" t="s">
        <v>1765</v>
      </c>
      <c r="C258" s="198" t="s">
        <v>1766</v>
      </c>
      <c r="D258" s="198" t="s">
        <v>627</v>
      </c>
      <c r="E258" s="539">
        <v>2958465</v>
      </c>
      <c r="F258" s="539">
        <v>44105</v>
      </c>
      <c r="G258" s="198" t="s">
        <v>2023</v>
      </c>
      <c r="H258" s="543">
        <f>_xlfn.XLOOKUP(G258,'KONP Pricing'!A:A,'KONP Pricing'!B:B,"Not Priced")</f>
        <v>299.2</v>
      </c>
    </row>
    <row r="259" spans="1:8" x14ac:dyDescent="0.2">
      <c r="A259" s="198" t="s">
        <v>1764</v>
      </c>
      <c r="B259" s="198" t="s">
        <v>1765</v>
      </c>
      <c r="C259" s="198" t="s">
        <v>1766</v>
      </c>
      <c r="D259" s="198" t="s">
        <v>450</v>
      </c>
      <c r="E259" s="539">
        <v>2958465</v>
      </c>
      <c r="F259" s="539">
        <v>44105</v>
      </c>
      <c r="G259" s="198" t="s">
        <v>2024</v>
      </c>
      <c r="H259" s="543">
        <f>_xlfn.XLOOKUP(G259,'KONP Pricing'!A:A,'KONP Pricing'!B:B,"Not Priced")</f>
        <v>240</v>
      </c>
    </row>
    <row r="260" spans="1:8" x14ac:dyDescent="0.2">
      <c r="A260" s="198" t="s">
        <v>1764</v>
      </c>
      <c r="B260" s="198" t="s">
        <v>1765</v>
      </c>
      <c r="C260" s="198" t="s">
        <v>1766</v>
      </c>
      <c r="D260" s="198" t="s">
        <v>632</v>
      </c>
      <c r="E260" s="539">
        <v>2958465</v>
      </c>
      <c r="F260" s="539">
        <v>44105</v>
      </c>
      <c r="G260" s="198" t="s">
        <v>2025</v>
      </c>
      <c r="H260" s="543">
        <f>_xlfn.XLOOKUP(G260,'KONP Pricing'!A:A,'KONP Pricing'!B:B,"Not Priced")</f>
        <v>84</v>
      </c>
    </row>
    <row r="261" spans="1:8" x14ac:dyDescent="0.2">
      <c r="A261" s="198" t="s">
        <v>1764</v>
      </c>
      <c r="B261" s="198" t="s">
        <v>1765</v>
      </c>
      <c r="C261" s="198" t="s">
        <v>1766</v>
      </c>
      <c r="D261" s="198" t="s">
        <v>633</v>
      </c>
      <c r="E261" s="539">
        <v>2958465</v>
      </c>
      <c r="F261" s="539">
        <v>44105</v>
      </c>
      <c r="G261" s="198" t="s">
        <v>2026</v>
      </c>
      <c r="H261" s="543">
        <f>_xlfn.XLOOKUP(G261,'KONP Pricing'!A:A,'KONP Pricing'!B:B,"Not Priced")</f>
        <v>84</v>
      </c>
    </row>
    <row r="262" spans="1:8" x14ac:dyDescent="0.2">
      <c r="A262" s="198" t="s">
        <v>1764</v>
      </c>
      <c r="B262" s="198" t="s">
        <v>1765</v>
      </c>
      <c r="C262" s="198" t="s">
        <v>1766</v>
      </c>
      <c r="D262" s="198" t="s">
        <v>634</v>
      </c>
      <c r="E262" s="539">
        <v>2958465</v>
      </c>
      <c r="F262" s="539">
        <v>44105</v>
      </c>
      <c r="G262" s="198" t="s">
        <v>2027</v>
      </c>
      <c r="H262" s="543">
        <f>_xlfn.XLOOKUP(G262,'KONP Pricing'!A:A,'KONP Pricing'!B:B,"Not Priced")</f>
        <v>50</v>
      </c>
    </row>
    <row r="263" spans="1:8" x14ac:dyDescent="0.2">
      <c r="A263" s="198" t="s">
        <v>1764</v>
      </c>
      <c r="B263" s="198" t="s">
        <v>1765</v>
      </c>
      <c r="C263" s="198" t="s">
        <v>1766</v>
      </c>
      <c r="D263" s="198" t="s">
        <v>637</v>
      </c>
      <c r="E263" s="539">
        <v>2958465</v>
      </c>
      <c r="F263" s="539">
        <v>44105</v>
      </c>
      <c r="G263" s="198" t="s">
        <v>2028</v>
      </c>
      <c r="H263" s="543">
        <f>_xlfn.XLOOKUP(G263,'KONP Pricing'!A:A,'KONP Pricing'!B:B,"Not Priced")</f>
        <v>162.5</v>
      </c>
    </row>
    <row r="264" spans="1:8" x14ac:dyDescent="0.2">
      <c r="A264" s="198" t="s">
        <v>1764</v>
      </c>
      <c r="B264" s="198" t="s">
        <v>1765</v>
      </c>
      <c r="C264" s="198" t="s">
        <v>1766</v>
      </c>
      <c r="D264" s="198" t="s">
        <v>638</v>
      </c>
      <c r="E264" s="539">
        <v>2958465</v>
      </c>
      <c r="F264" s="539">
        <v>44105</v>
      </c>
      <c r="G264" s="198" t="s">
        <v>2029</v>
      </c>
      <c r="H264" s="543">
        <f>_xlfn.XLOOKUP(G264,'KONP Pricing'!A:A,'KONP Pricing'!B:B,"Not Priced")</f>
        <v>146.5</v>
      </c>
    </row>
    <row r="265" spans="1:8" x14ac:dyDescent="0.2">
      <c r="A265" s="198" t="s">
        <v>1764</v>
      </c>
      <c r="B265" s="198" t="s">
        <v>1765</v>
      </c>
      <c r="C265" s="198" t="s">
        <v>1766</v>
      </c>
      <c r="D265" s="198" t="s">
        <v>639</v>
      </c>
      <c r="E265" s="539">
        <v>2958465</v>
      </c>
      <c r="F265" s="539">
        <v>44105</v>
      </c>
      <c r="G265" s="198" t="s">
        <v>2030</v>
      </c>
      <c r="H265" s="543">
        <f>_xlfn.XLOOKUP(G265,'KONP Pricing'!A:A,'KONP Pricing'!B:B,"Not Priced")</f>
        <v>251</v>
      </c>
    </row>
    <row r="266" spans="1:8" x14ac:dyDescent="0.2">
      <c r="A266" s="198" t="s">
        <v>1764</v>
      </c>
      <c r="B266" s="198" t="s">
        <v>1765</v>
      </c>
      <c r="C266" s="198" t="s">
        <v>1766</v>
      </c>
      <c r="D266" s="198" t="s">
        <v>640</v>
      </c>
      <c r="E266" s="539">
        <v>2958465</v>
      </c>
      <c r="F266" s="539">
        <v>44105</v>
      </c>
      <c r="G266" s="198" t="s">
        <v>2031</v>
      </c>
      <c r="H266" s="543">
        <f>_xlfn.XLOOKUP(G266,'KONP Pricing'!A:A,'KONP Pricing'!B:B,"Not Priced")</f>
        <v>231</v>
      </c>
    </row>
    <row r="267" spans="1:8" x14ac:dyDescent="0.2">
      <c r="A267" s="198" t="s">
        <v>1764</v>
      </c>
      <c r="B267" s="198" t="s">
        <v>1765</v>
      </c>
      <c r="C267" s="198" t="s">
        <v>1766</v>
      </c>
      <c r="D267" s="198" t="s">
        <v>643</v>
      </c>
      <c r="E267" s="539">
        <v>2958465</v>
      </c>
      <c r="F267" s="539">
        <v>44105</v>
      </c>
      <c r="G267" s="198" t="s">
        <v>2032</v>
      </c>
      <c r="H267" s="543">
        <f>_xlfn.XLOOKUP(G267,'KONP Pricing'!A:A,'KONP Pricing'!B:B,"Not Priced")</f>
        <v>277</v>
      </c>
    </row>
    <row r="268" spans="1:8" x14ac:dyDescent="0.2">
      <c r="A268" s="198" t="s">
        <v>1764</v>
      </c>
      <c r="B268" s="198" t="s">
        <v>1765</v>
      </c>
      <c r="C268" s="198" t="s">
        <v>1766</v>
      </c>
      <c r="D268" s="198" t="s">
        <v>644</v>
      </c>
      <c r="E268" s="539">
        <v>2958465</v>
      </c>
      <c r="F268" s="539">
        <v>44105</v>
      </c>
      <c r="G268" s="198" t="s">
        <v>2033</v>
      </c>
      <c r="H268" s="543">
        <f>_xlfn.XLOOKUP(G268,'KONP Pricing'!A:A,'KONP Pricing'!B:B,"Not Priced")</f>
        <v>265</v>
      </c>
    </row>
    <row r="269" spans="1:8" x14ac:dyDescent="0.2">
      <c r="A269" s="198" t="s">
        <v>1764</v>
      </c>
      <c r="B269" s="198" t="s">
        <v>1765</v>
      </c>
      <c r="C269" s="198" t="s">
        <v>1766</v>
      </c>
      <c r="D269" s="198" t="s">
        <v>645</v>
      </c>
      <c r="E269" s="539">
        <v>2958465</v>
      </c>
      <c r="F269" s="539">
        <v>44105</v>
      </c>
      <c r="G269" s="198" t="s">
        <v>2034</v>
      </c>
      <c r="H269" s="543">
        <f>_xlfn.XLOOKUP(G269,'KONP Pricing'!A:A,'KONP Pricing'!B:B,"Not Priced")</f>
        <v>187.5</v>
      </c>
    </row>
    <row r="270" spans="1:8" x14ac:dyDescent="0.2">
      <c r="A270" s="198" t="s">
        <v>1764</v>
      </c>
      <c r="B270" s="198" t="s">
        <v>1765</v>
      </c>
      <c r="C270" s="198" t="s">
        <v>1766</v>
      </c>
      <c r="D270" s="198" t="s">
        <v>646</v>
      </c>
      <c r="E270" s="539">
        <v>2958465</v>
      </c>
      <c r="F270" s="539">
        <v>41944</v>
      </c>
      <c r="G270" s="198" t="s">
        <v>2035</v>
      </c>
      <c r="H270" s="543">
        <f>_xlfn.XLOOKUP(G270,'KONP Pricing'!A:A,'KONP Pricing'!B:B,"Not Priced")</f>
        <v>450</v>
      </c>
    </row>
    <row r="271" spans="1:8" x14ac:dyDescent="0.2">
      <c r="A271" s="198" t="s">
        <v>1764</v>
      </c>
      <c r="B271" s="198" t="s">
        <v>1765</v>
      </c>
      <c r="C271" s="198" t="s">
        <v>1766</v>
      </c>
      <c r="D271" s="198" t="s">
        <v>647</v>
      </c>
      <c r="E271" s="539">
        <v>2958465</v>
      </c>
      <c r="F271" s="539">
        <v>41944</v>
      </c>
      <c r="G271" s="198" t="s">
        <v>2036</v>
      </c>
      <c r="H271" s="543">
        <f>_xlfn.XLOOKUP(G271,'KONP Pricing'!A:A,'KONP Pricing'!B:B,"Not Priced")</f>
        <v>437.5</v>
      </c>
    </row>
    <row r="272" spans="1:8" x14ac:dyDescent="0.2">
      <c r="A272" s="198" t="s">
        <v>1764</v>
      </c>
      <c r="B272" s="198" t="s">
        <v>1765</v>
      </c>
      <c r="C272" s="198" t="s">
        <v>1766</v>
      </c>
      <c r="D272" s="198" t="s">
        <v>648</v>
      </c>
      <c r="E272" s="539">
        <v>2958465</v>
      </c>
      <c r="F272" s="539">
        <v>41944</v>
      </c>
      <c r="G272" s="198" t="s">
        <v>2037</v>
      </c>
      <c r="H272" s="543">
        <f>_xlfn.XLOOKUP(G272,'KONP Pricing'!A:A,'KONP Pricing'!B:B,"Not Priced")</f>
        <v>315</v>
      </c>
    </row>
    <row r="273" spans="1:8" x14ac:dyDescent="0.2">
      <c r="A273" s="198" t="s">
        <v>1764</v>
      </c>
      <c r="B273" s="198" t="s">
        <v>1765</v>
      </c>
      <c r="C273" s="198" t="s">
        <v>1766</v>
      </c>
      <c r="D273" s="198" t="s">
        <v>649</v>
      </c>
      <c r="E273" s="539">
        <v>2958465</v>
      </c>
      <c r="F273" s="539">
        <v>44105</v>
      </c>
      <c r="G273" s="198" t="s">
        <v>2038</v>
      </c>
      <c r="H273" s="543">
        <f>_xlfn.XLOOKUP(G273,'KONP Pricing'!A:A,'KONP Pricing'!B:B,"Not Priced")</f>
        <v>336</v>
      </c>
    </row>
    <row r="274" spans="1:8" x14ac:dyDescent="0.2">
      <c r="A274" s="198" t="s">
        <v>1764</v>
      </c>
      <c r="B274" s="198" t="s">
        <v>1765</v>
      </c>
      <c r="C274" s="198" t="s">
        <v>1766</v>
      </c>
      <c r="D274" s="198" t="s">
        <v>650</v>
      </c>
      <c r="E274" s="539">
        <v>2958465</v>
      </c>
      <c r="F274" s="539">
        <v>44105</v>
      </c>
      <c r="G274" s="198" t="s">
        <v>2039</v>
      </c>
      <c r="H274" s="543">
        <f>_xlfn.XLOOKUP(G274,'KONP Pricing'!A:A,'KONP Pricing'!B:B,"Not Priced")</f>
        <v>326</v>
      </c>
    </row>
    <row r="275" spans="1:8" x14ac:dyDescent="0.2">
      <c r="A275" s="198" t="s">
        <v>1764</v>
      </c>
      <c r="B275" s="198" t="s">
        <v>1765</v>
      </c>
      <c r="C275" s="198" t="s">
        <v>1766</v>
      </c>
      <c r="D275" s="198" t="s">
        <v>651</v>
      </c>
      <c r="E275" s="539">
        <v>2958465</v>
      </c>
      <c r="F275" s="539">
        <v>44105</v>
      </c>
      <c r="G275" s="198" t="s">
        <v>2040</v>
      </c>
      <c r="H275" s="543">
        <f>_xlfn.XLOOKUP(G275,'KONP Pricing'!A:A,'KONP Pricing'!B:B,"Not Priced")</f>
        <v>229</v>
      </c>
    </row>
    <row r="276" spans="1:8" x14ac:dyDescent="0.2">
      <c r="A276" s="198" t="s">
        <v>1764</v>
      </c>
      <c r="B276" s="198" t="s">
        <v>1765</v>
      </c>
      <c r="C276" s="198" t="s">
        <v>1766</v>
      </c>
      <c r="D276" s="198" t="s">
        <v>652</v>
      </c>
      <c r="E276" s="539">
        <v>2958465</v>
      </c>
      <c r="F276" s="539">
        <v>44105</v>
      </c>
      <c r="G276" s="198" t="s">
        <v>2041</v>
      </c>
      <c r="H276" s="543">
        <f>_xlfn.XLOOKUP(G276,'KONP Pricing'!A:A,'KONP Pricing'!B:B,"Not Priced")</f>
        <v>555</v>
      </c>
    </row>
    <row r="277" spans="1:8" x14ac:dyDescent="0.2">
      <c r="A277" s="198" t="s">
        <v>1764</v>
      </c>
      <c r="B277" s="198" t="s">
        <v>1765</v>
      </c>
      <c r="C277" s="198" t="s">
        <v>1766</v>
      </c>
      <c r="D277" s="198" t="s">
        <v>653</v>
      </c>
      <c r="E277" s="539">
        <v>2958465</v>
      </c>
      <c r="F277" s="539">
        <v>44105</v>
      </c>
      <c r="G277" s="198" t="s">
        <v>2042</v>
      </c>
      <c r="H277" s="543">
        <f>_xlfn.XLOOKUP(G277,'KONP Pricing'!A:A,'KONP Pricing'!B:B,"Not Priced")</f>
        <v>258</v>
      </c>
    </row>
    <row r="278" spans="1:8" x14ac:dyDescent="0.2">
      <c r="A278" s="198" t="s">
        <v>1764</v>
      </c>
      <c r="B278" s="198" t="s">
        <v>1765</v>
      </c>
      <c r="C278" s="198" t="s">
        <v>1766</v>
      </c>
      <c r="D278" s="198" t="s">
        <v>654</v>
      </c>
      <c r="E278" s="539">
        <v>2958465</v>
      </c>
      <c r="F278" s="539">
        <v>44105</v>
      </c>
      <c r="G278" s="198" t="s">
        <v>2043</v>
      </c>
      <c r="H278" s="543">
        <f>_xlfn.XLOOKUP(G278,'KONP Pricing'!A:A,'KONP Pricing'!B:B,"Not Priced")</f>
        <v>416</v>
      </c>
    </row>
    <row r="279" spans="1:8" x14ac:dyDescent="0.2">
      <c r="A279" s="198" t="s">
        <v>1764</v>
      </c>
      <c r="B279" s="198" t="s">
        <v>1765</v>
      </c>
      <c r="C279" s="198" t="s">
        <v>1766</v>
      </c>
      <c r="D279" s="198" t="s">
        <v>655</v>
      </c>
      <c r="E279" s="539">
        <v>2958465</v>
      </c>
      <c r="F279" s="539">
        <v>44105</v>
      </c>
      <c r="G279" s="198" t="s">
        <v>2044</v>
      </c>
      <c r="H279" s="543">
        <f>_xlfn.XLOOKUP(G279,'KONP Pricing'!A:A,'KONP Pricing'!B:B,"Not Priced")</f>
        <v>405</v>
      </c>
    </row>
    <row r="280" spans="1:8" x14ac:dyDescent="0.2">
      <c r="A280" s="198" t="s">
        <v>1764</v>
      </c>
      <c r="B280" s="198" t="s">
        <v>1765</v>
      </c>
      <c r="C280" s="198" t="s">
        <v>1766</v>
      </c>
      <c r="D280" s="198" t="s">
        <v>656</v>
      </c>
      <c r="E280" s="539">
        <v>2958465</v>
      </c>
      <c r="F280" s="539">
        <v>44105</v>
      </c>
      <c r="G280" s="198" t="s">
        <v>2045</v>
      </c>
      <c r="H280" s="543">
        <f>_xlfn.XLOOKUP(G280,'KONP Pricing'!A:A,'KONP Pricing'!B:B,"Not Priced")</f>
        <v>283</v>
      </c>
    </row>
    <row r="281" spans="1:8" x14ac:dyDescent="0.2">
      <c r="A281" s="198" t="s">
        <v>1764</v>
      </c>
      <c r="B281" s="198" t="s">
        <v>1765</v>
      </c>
      <c r="C281" s="198" t="s">
        <v>1766</v>
      </c>
      <c r="D281" s="198" t="s">
        <v>657</v>
      </c>
      <c r="E281" s="539">
        <v>2958465</v>
      </c>
      <c r="F281" s="539">
        <v>44105</v>
      </c>
      <c r="G281" s="198" t="s">
        <v>2046</v>
      </c>
      <c r="H281" s="543">
        <f>_xlfn.XLOOKUP(G281,'KONP Pricing'!A:A,'KONP Pricing'!B:B,"Not Priced")</f>
        <v>273</v>
      </c>
    </row>
    <row r="282" spans="1:8" x14ac:dyDescent="0.2">
      <c r="A282" s="198" t="s">
        <v>1764</v>
      </c>
      <c r="B282" s="198" t="s">
        <v>1765</v>
      </c>
      <c r="C282" s="198" t="s">
        <v>1766</v>
      </c>
      <c r="D282" s="198" t="s">
        <v>658</v>
      </c>
      <c r="E282" s="539">
        <v>2958465</v>
      </c>
      <c r="F282" s="539">
        <v>44105</v>
      </c>
      <c r="G282" s="198" t="s">
        <v>2047</v>
      </c>
      <c r="H282" s="543">
        <f>_xlfn.XLOOKUP(G282,'KONP Pricing'!A:A,'KONP Pricing'!B:B,"Not Priced")</f>
        <v>252</v>
      </c>
    </row>
    <row r="283" spans="1:8" x14ac:dyDescent="0.2">
      <c r="A283" s="198" t="s">
        <v>1764</v>
      </c>
      <c r="B283" s="198" t="s">
        <v>1765</v>
      </c>
      <c r="C283" s="198" t="s">
        <v>1766</v>
      </c>
      <c r="D283" s="198" t="s">
        <v>659</v>
      </c>
      <c r="E283" s="539">
        <v>2958465</v>
      </c>
      <c r="F283" s="539">
        <v>44105</v>
      </c>
      <c r="G283" s="198" t="s">
        <v>2048</v>
      </c>
      <c r="H283" s="543">
        <f>_xlfn.XLOOKUP(G283,'KONP Pricing'!A:A,'KONP Pricing'!B:B,"Not Priced")</f>
        <v>178.5</v>
      </c>
    </row>
    <row r="284" spans="1:8" x14ac:dyDescent="0.2">
      <c r="A284" s="198" t="s">
        <v>1764</v>
      </c>
      <c r="B284" s="198" t="s">
        <v>1765</v>
      </c>
      <c r="C284" s="198" t="s">
        <v>1766</v>
      </c>
      <c r="D284" s="198" t="s">
        <v>660</v>
      </c>
      <c r="E284" s="539">
        <v>2958465</v>
      </c>
      <c r="F284" s="539">
        <v>44105</v>
      </c>
      <c r="G284" s="198" t="s">
        <v>2049</v>
      </c>
      <c r="H284" s="543">
        <f>_xlfn.XLOOKUP(G284,'KONP Pricing'!A:A,'KONP Pricing'!B:B,"Not Priced")</f>
        <v>233</v>
      </c>
    </row>
    <row r="285" spans="1:8" x14ac:dyDescent="0.2">
      <c r="A285" s="198" t="s">
        <v>1764</v>
      </c>
      <c r="B285" s="198" t="s">
        <v>1765</v>
      </c>
      <c r="C285" s="198" t="s">
        <v>1766</v>
      </c>
      <c r="D285" s="198" t="s">
        <v>661</v>
      </c>
      <c r="E285" s="539">
        <v>2958465</v>
      </c>
      <c r="F285" s="539">
        <v>44105</v>
      </c>
      <c r="G285" s="198" t="s">
        <v>2050</v>
      </c>
      <c r="H285" s="543">
        <f>_xlfn.XLOOKUP(G285,'KONP Pricing'!A:A,'KONP Pricing'!B:B,"Not Priced")</f>
        <v>221</v>
      </c>
    </row>
    <row r="286" spans="1:8" x14ac:dyDescent="0.2">
      <c r="A286" s="198" t="s">
        <v>1764</v>
      </c>
      <c r="B286" s="198" t="s">
        <v>1765</v>
      </c>
      <c r="C286" s="198" t="s">
        <v>1766</v>
      </c>
      <c r="D286" s="198" t="s">
        <v>662</v>
      </c>
      <c r="E286" s="539">
        <v>2958465</v>
      </c>
      <c r="F286" s="539">
        <v>44105</v>
      </c>
      <c r="G286" s="198" t="s">
        <v>2051</v>
      </c>
      <c r="H286" s="543">
        <f>_xlfn.XLOOKUP(G286,'KONP Pricing'!A:A,'KONP Pricing'!B:B,"Not Priced")</f>
        <v>187.5</v>
      </c>
    </row>
    <row r="287" spans="1:8" x14ac:dyDescent="0.2">
      <c r="A287" s="198" t="s">
        <v>1764</v>
      </c>
      <c r="B287" s="198" t="s">
        <v>1765</v>
      </c>
      <c r="C287" s="198" t="s">
        <v>1766</v>
      </c>
      <c r="D287" s="198" t="s">
        <v>345</v>
      </c>
      <c r="E287" s="539">
        <v>2958465</v>
      </c>
      <c r="F287" s="539">
        <v>44105</v>
      </c>
      <c r="G287" s="198" t="s">
        <v>2052</v>
      </c>
      <c r="H287" s="543">
        <f>_xlfn.XLOOKUP(G287,'KONP Pricing'!A:A,'KONP Pricing'!B:B,"Not Priced")</f>
        <v>1000</v>
      </c>
    </row>
    <row r="288" spans="1:8" x14ac:dyDescent="0.2">
      <c r="A288" s="198" t="s">
        <v>1764</v>
      </c>
      <c r="B288" s="198" t="s">
        <v>1765</v>
      </c>
      <c r="C288" s="198" t="s">
        <v>1766</v>
      </c>
      <c r="D288" s="198" t="s">
        <v>353</v>
      </c>
      <c r="E288" s="539">
        <v>2958465</v>
      </c>
      <c r="F288" s="539">
        <v>44105</v>
      </c>
      <c r="G288" s="198" t="s">
        <v>2053</v>
      </c>
      <c r="H288" s="543">
        <f>_xlfn.XLOOKUP(G288,'KONP Pricing'!A:A,'KONP Pricing'!B:B,"Not Priced")</f>
        <v>4000</v>
      </c>
    </row>
    <row r="289" spans="1:8" x14ac:dyDescent="0.2">
      <c r="A289" s="198" t="s">
        <v>1764</v>
      </c>
      <c r="B289" s="198" t="s">
        <v>1765</v>
      </c>
      <c r="C289" s="198" t="s">
        <v>1766</v>
      </c>
      <c r="D289" s="198" t="s">
        <v>347</v>
      </c>
      <c r="E289" s="539">
        <v>2958465</v>
      </c>
      <c r="F289" s="539">
        <v>44105</v>
      </c>
      <c r="G289" s="198" t="s">
        <v>2054</v>
      </c>
      <c r="H289" s="543">
        <f>_xlfn.XLOOKUP(G289,'KONP Pricing'!A:A,'KONP Pricing'!B:B,"Not Priced")</f>
        <v>950</v>
      </c>
    </row>
    <row r="290" spans="1:8" x14ac:dyDescent="0.2">
      <c r="A290" s="198" t="s">
        <v>1764</v>
      </c>
      <c r="B290" s="198" t="s">
        <v>1765</v>
      </c>
      <c r="C290" s="198" t="s">
        <v>1766</v>
      </c>
      <c r="D290" s="198" t="s">
        <v>355</v>
      </c>
      <c r="E290" s="539">
        <v>2958465</v>
      </c>
      <c r="F290" s="539">
        <v>44105</v>
      </c>
      <c r="G290" s="198" t="s">
        <v>2055</v>
      </c>
      <c r="H290" s="543">
        <f>_xlfn.XLOOKUP(G290,'KONP Pricing'!A:A,'KONP Pricing'!B:B,"Not Priced")</f>
        <v>3800</v>
      </c>
    </row>
    <row r="291" spans="1:8" x14ac:dyDescent="0.2">
      <c r="A291" s="198" t="s">
        <v>1764</v>
      </c>
      <c r="B291" s="198" t="s">
        <v>1765</v>
      </c>
      <c r="C291" s="198" t="s">
        <v>1766</v>
      </c>
      <c r="D291" s="198" t="s">
        <v>349</v>
      </c>
      <c r="E291" s="539">
        <v>2958465</v>
      </c>
      <c r="F291" s="539">
        <v>44105</v>
      </c>
      <c r="G291" s="198" t="s">
        <v>2056</v>
      </c>
      <c r="H291" s="543">
        <f>_xlfn.XLOOKUP(G291,'KONP Pricing'!A:A,'KONP Pricing'!B:B,"Not Priced")</f>
        <v>850</v>
      </c>
    </row>
    <row r="292" spans="1:8" x14ac:dyDescent="0.2">
      <c r="A292" s="198" t="s">
        <v>1764</v>
      </c>
      <c r="B292" s="198" t="s">
        <v>1765</v>
      </c>
      <c r="C292" s="198" t="s">
        <v>1766</v>
      </c>
      <c r="D292" s="198" t="s">
        <v>357</v>
      </c>
      <c r="E292" s="539">
        <v>2958465</v>
      </c>
      <c r="F292" s="539">
        <v>44105</v>
      </c>
      <c r="G292" s="198" t="s">
        <v>2057</v>
      </c>
      <c r="H292" s="543">
        <f>_xlfn.XLOOKUP(G292,'KONP Pricing'!A:A,'KONP Pricing'!B:B,"Not Priced")</f>
        <v>3400</v>
      </c>
    </row>
    <row r="293" spans="1:8" x14ac:dyDescent="0.2">
      <c r="A293" s="198" t="s">
        <v>1764</v>
      </c>
      <c r="B293" s="198" t="s">
        <v>1765</v>
      </c>
      <c r="C293" s="198" t="s">
        <v>1766</v>
      </c>
      <c r="D293" s="198" t="s">
        <v>351</v>
      </c>
      <c r="E293" s="539">
        <v>2958465</v>
      </c>
      <c r="F293" s="539">
        <v>44105</v>
      </c>
      <c r="G293" s="198" t="s">
        <v>2058</v>
      </c>
      <c r="H293" s="543">
        <f>_xlfn.XLOOKUP(G293,'KONP Pricing'!A:A,'KONP Pricing'!B:B,"Not Priced")</f>
        <v>800</v>
      </c>
    </row>
    <row r="294" spans="1:8" x14ac:dyDescent="0.2">
      <c r="A294" s="198" t="s">
        <v>1764</v>
      </c>
      <c r="B294" s="198" t="s">
        <v>1765</v>
      </c>
      <c r="C294" s="198" t="s">
        <v>1766</v>
      </c>
      <c r="D294" s="198" t="s">
        <v>359</v>
      </c>
      <c r="E294" s="539">
        <v>2958465</v>
      </c>
      <c r="F294" s="539">
        <v>44105</v>
      </c>
      <c r="G294" s="198" t="s">
        <v>2059</v>
      </c>
      <c r="H294" s="543">
        <f>_xlfn.XLOOKUP(G294,'KONP Pricing'!A:A,'KONP Pricing'!B:B,"Not Priced")</f>
        <v>3200</v>
      </c>
    </row>
    <row r="295" spans="1:8" x14ac:dyDescent="0.2">
      <c r="A295" s="198" t="s">
        <v>1764</v>
      </c>
      <c r="B295" s="198" t="s">
        <v>1765</v>
      </c>
      <c r="C295" s="198" t="s">
        <v>1766</v>
      </c>
      <c r="D295" s="198" t="s">
        <v>352</v>
      </c>
      <c r="E295" s="539">
        <v>2958465</v>
      </c>
      <c r="F295" s="539">
        <v>44105</v>
      </c>
      <c r="G295" s="198" t="s">
        <v>2060</v>
      </c>
      <c r="H295" s="543">
        <f>_xlfn.XLOOKUP(G295,'KONP Pricing'!A:A,'KONP Pricing'!B:B,"Not Priced")</f>
        <v>730</v>
      </c>
    </row>
    <row r="296" spans="1:8" x14ac:dyDescent="0.2">
      <c r="A296" s="198" t="s">
        <v>1764</v>
      </c>
      <c r="B296" s="198" t="s">
        <v>1765</v>
      </c>
      <c r="C296" s="198" t="s">
        <v>1766</v>
      </c>
      <c r="D296" s="198" t="s">
        <v>360</v>
      </c>
      <c r="E296" s="539">
        <v>2958465</v>
      </c>
      <c r="F296" s="539">
        <v>44105</v>
      </c>
      <c r="G296" s="198" t="s">
        <v>2061</v>
      </c>
      <c r="H296" s="543">
        <f>_xlfn.XLOOKUP(G296,'KONP Pricing'!A:A,'KONP Pricing'!B:B,"Not Priced")</f>
        <v>2920</v>
      </c>
    </row>
    <row r="297" spans="1:8" x14ac:dyDescent="0.2">
      <c r="A297" s="198" t="s">
        <v>1764</v>
      </c>
      <c r="B297" s="198" t="s">
        <v>1765</v>
      </c>
      <c r="C297" s="198" t="s">
        <v>1766</v>
      </c>
      <c r="D297" s="198" t="s">
        <v>285</v>
      </c>
      <c r="E297" s="539">
        <v>2958465</v>
      </c>
      <c r="F297" s="539">
        <v>44105</v>
      </c>
      <c r="G297" s="198" t="s">
        <v>2062</v>
      </c>
      <c r="H297" s="543">
        <f>_xlfn.XLOOKUP(G297,'KONP Pricing'!A:A,'KONP Pricing'!B:B,"Not Priced")</f>
        <v>1795</v>
      </c>
    </row>
    <row r="298" spans="1:8" x14ac:dyDescent="0.2">
      <c r="A298" s="198" t="s">
        <v>1764</v>
      </c>
      <c r="B298" s="198" t="s">
        <v>1765</v>
      </c>
      <c r="C298" s="198" t="s">
        <v>1766</v>
      </c>
      <c r="D298" s="198" t="s">
        <v>286</v>
      </c>
      <c r="E298" s="539">
        <v>2958465</v>
      </c>
      <c r="F298" s="539">
        <v>44105</v>
      </c>
      <c r="G298" s="198" t="s">
        <v>2063</v>
      </c>
      <c r="H298" s="543">
        <f>_xlfn.XLOOKUP(G298,'KONP Pricing'!A:A,'KONP Pricing'!B:B,"Not Priced")</f>
        <v>1705.5</v>
      </c>
    </row>
    <row r="299" spans="1:8" x14ac:dyDescent="0.2">
      <c r="A299" s="198" t="s">
        <v>1764</v>
      </c>
      <c r="B299" s="198" t="s">
        <v>1765</v>
      </c>
      <c r="C299" s="198" t="s">
        <v>1766</v>
      </c>
      <c r="D299" s="198" t="s">
        <v>288</v>
      </c>
      <c r="E299" s="539">
        <v>2958465</v>
      </c>
      <c r="F299" s="539">
        <v>44105</v>
      </c>
      <c r="G299" s="198" t="s">
        <v>2064</v>
      </c>
      <c r="H299" s="543">
        <f>_xlfn.XLOOKUP(G299,'KONP Pricing'!A:A,'KONP Pricing'!B:B,"Not Priced")</f>
        <v>1525.67</v>
      </c>
    </row>
    <row r="300" spans="1:8" x14ac:dyDescent="0.2">
      <c r="A300" s="198" t="s">
        <v>1764</v>
      </c>
      <c r="B300" s="198" t="s">
        <v>1765</v>
      </c>
      <c r="C300" s="198" t="s">
        <v>1766</v>
      </c>
      <c r="D300" s="198" t="s">
        <v>290</v>
      </c>
      <c r="E300" s="539">
        <v>2958465</v>
      </c>
      <c r="F300" s="539">
        <v>44105</v>
      </c>
      <c r="G300" s="198" t="s">
        <v>2065</v>
      </c>
      <c r="H300" s="543">
        <f>_xlfn.XLOOKUP(G300,'KONP Pricing'!A:A,'KONP Pricing'!B:B,"Not Priced")</f>
        <v>1436</v>
      </c>
    </row>
    <row r="301" spans="1:8" x14ac:dyDescent="0.2">
      <c r="A301" s="198" t="s">
        <v>1764</v>
      </c>
      <c r="B301" s="198" t="s">
        <v>1765</v>
      </c>
      <c r="C301" s="198" t="s">
        <v>1766</v>
      </c>
      <c r="D301" s="198" t="s">
        <v>292</v>
      </c>
      <c r="E301" s="539">
        <v>2958465</v>
      </c>
      <c r="F301" s="539">
        <v>44105</v>
      </c>
      <c r="G301" s="198" t="s">
        <v>2066</v>
      </c>
      <c r="H301" s="543">
        <f>_xlfn.XLOOKUP(G301,'KONP Pricing'!A:A,'KONP Pricing'!B:B,"Not Priced")</f>
        <v>1310.4000000000001</v>
      </c>
    </row>
    <row r="302" spans="1:8" x14ac:dyDescent="0.2">
      <c r="A302" s="198" t="s">
        <v>1764</v>
      </c>
      <c r="B302" s="198" t="s">
        <v>1765</v>
      </c>
      <c r="C302" s="198" t="s">
        <v>1766</v>
      </c>
      <c r="D302" s="198" t="s">
        <v>879</v>
      </c>
      <c r="E302" s="539">
        <v>2958465</v>
      </c>
      <c r="F302" s="539">
        <v>44105</v>
      </c>
      <c r="G302" s="198" t="s">
        <v>2067</v>
      </c>
      <c r="H302" s="543">
        <f>_xlfn.XLOOKUP(G302,'KONP Pricing'!A:A,'KONP Pricing'!B:B,"Not Priced")</f>
        <v>815</v>
      </c>
    </row>
    <row r="303" spans="1:8" x14ac:dyDescent="0.2">
      <c r="A303" s="198" t="s">
        <v>1764</v>
      </c>
      <c r="B303" s="198" t="s">
        <v>1765</v>
      </c>
      <c r="C303" s="198" t="s">
        <v>1766</v>
      </c>
      <c r="D303" s="198" t="s">
        <v>885</v>
      </c>
      <c r="E303" s="539">
        <v>2958465</v>
      </c>
      <c r="F303" s="539">
        <v>44105</v>
      </c>
      <c r="G303" s="198" t="s">
        <v>2068</v>
      </c>
      <c r="H303" s="543">
        <f>_xlfn.XLOOKUP(G303,'KONP Pricing'!A:A,'KONP Pricing'!B:B,"Not Priced")</f>
        <v>1775</v>
      </c>
    </row>
    <row r="304" spans="1:8" x14ac:dyDescent="0.2">
      <c r="A304" s="198" t="s">
        <v>1764</v>
      </c>
      <c r="B304" s="198" t="s">
        <v>1765</v>
      </c>
      <c r="C304" s="198" t="s">
        <v>1766</v>
      </c>
      <c r="D304" s="198" t="s">
        <v>891</v>
      </c>
      <c r="E304" s="539">
        <v>2958465</v>
      </c>
      <c r="F304" s="539">
        <v>44105</v>
      </c>
      <c r="G304" s="198" t="s">
        <v>2069</v>
      </c>
      <c r="H304" s="543">
        <f>_xlfn.XLOOKUP(G304,'KONP Pricing'!A:A,'KONP Pricing'!B:B,"Not Priced")</f>
        <v>190</v>
      </c>
    </row>
    <row r="305" spans="1:8" x14ac:dyDescent="0.2">
      <c r="A305" s="198" t="s">
        <v>1764</v>
      </c>
      <c r="B305" s="198" t="s">
        <v>1765</v>
      </c>
      <c r="C305" s="198" t="s">
        <v>1766</v>
      </c>
      <c r="D305" s="198" t="s">
        <v>897</v>
      </c>
      <c r="E305" s="539">
        <v>2958465</v>
      </c>
      <c r="F305" s="539">
        <v>44105</v>
      </c>
      <c r="G305" s="198" t="s">
        <v>2070</v>
      </c>
      <c r="H305" s="543">
        <f>_xlfn.XLOOKUP(G305,'KONP Pricing'!A:A,'KONP Pricing'!B:B,"Not Priced")</f>
        <v>3920</v>
      </c>
    </row>
    <row r="306" spans="1:8" x14ac:dyDescent="0.2">
      <c r="A306" s="198" t="s">
        <v>1764</v>
      </c>
      <c r="B306" s="198" t="s">
        <v>1765</v>
      </c>
      <c r="C306" s="198" t="s">
        <v>1766</v>
      </c>
      <c r="D306" s="198" t="s">
        <v>905</v>
      </c>
      <c r="E306" s="539">
        <v>2958465</v>
      </c>
      <c r="F306" s="539">
        <v>44105</v>
      </c>
      <c r="G306" s="198" t="s">
        <v>2071</v>
      </c>
      <c r="H306" s="543">
        <f>_xlfn.XLOOKUP(G306,'KONP Pricing'!A:A,'KONP Pricing'!B:B,"Not Priced")</f>
        <v>1155</v>
      </c>
    </row>
    <row r="307" spans="1:8" x14ac:dyDescent="0.2">
      <c r="A307" s="198" t="s">
        <v>1764</v>
      </c>
      <c r="B307" s="198" t="s">
        <v>1765</v>
      </c>
      <c r="C307" s="198" t="s">
        <v>1766</v>
      </c>
      <c r="D307" s="198" t="s">
        <v>906</v>
      </c>
      <c r="E307" s="539">
        <v>2958465</v>
      </c>
      <c r="F307" s="539">
        <v>44105</v>
      </c>
      <c r="G307" s="198" t="s">
        <v>2072</v>
      </c>
      <c r="H307" s="543">
        <f>_xlfn.XLOOKUP(G307,'KONP Pricing'!A:A,'KONP Pricing'!B:B,"Not Priced")</f>
        <v>1943</v>
      </c>
    </row>
    <row r="308" spans="1:8" x14ac:dyDescent="0.2">
      <c r="A308" s="198" t="s">
        <v>1764</v>
      </c>
      <c r="B308" s="198" t="s">
        <v>1765</v>
      </c>
      <c r="C308" s="198" t="s">
        <v>1766</v>
      </c>
      <c r="D308" s="198" t="s">
        <v>227</v>
      </c>
      <c r="E308" s="539">
        <v>2958465</v>
      </c>
      <c r="F308" s="539">
        <v>44105</v>
      </c>
      <c r="G308" s="198" t="s">
        <v>2073</v>
      </c>
      <c r="H308" s="543">
        <f>_xlfn.XLOOKUP(G308,'KONP Pricing'!A:A,'KONP Pricing'!B:B,"Not Priced")</f>
        <v>395</v>
      </c>
    </row>
    <row r="309" spans="1:8" x14ac:dyDescent="0.2">
      <c r="A309" s="198" t="s">
        <v>1764</v>
      </c>
      <c r="B309" s="198" t="s">
        <v>1765</v>
      </c>
      <c r="C309" s="198" t="s">
        <v>1766</v>
      </c>
      <c r="D309" s="198" t="s">
        <v>228</v>
      </c>
      <c r="E309" s="539">
        <v>2958465</v>
      </c>
      <c r="F309" s="539">
        <v>44105</v>
      </c>
      <c r="G309" s="198" t="s">
        <v>2074</v>
      </c>
      <c r="H309" s="543">
        <f>_xlfn.XLOOKUP(G309,'KONP Pricing'!A:A,'KONP Pricing'!B:B,"Not Priced")</f>
        <v>375.5</v>
      </c>
    </row>
    <row r="310" spans="1:8" x14ac:dyDescent="0.2">
      <c r="A310" s="198" t="s">
        <v>1764</v>
      </c>
      <c r="B310" s="198" t="s">
        <v>1765</v>
      </c>
      <c r="C310" s="198" t="s">
        <v>1766</v>
      </c>
      <c r="D310" s="198" t="s">
        <v>230</v>
      </c>
      <c r="E310" s="539">
        <v>2958465</v>
      </c>
      <c r="F310" s="539">
        <v>44105</v>
      </c>
      <c r="G310" s="198" t="s">
        <v>2075</v>
      </c>
      <c r="H310" s="543">
        <f>_xlfn.XLOOKUP(G310,'KONP Pricing'!A:A,'KONP Pricing'!B:B,"Not Priced")</f>
        <v>335.67</v>
      </c>
    </row>
    <row r="311" spans="1:8" x14ac:dyDescent="0.2">
      <c r="A311" s="198" t="s">
        <v>1764</v>
      </c>
      <c r="B311" s="198" t="s">
        <v>1765</v>
      </c>
      <c r="C311" s="198" t="s">
        <v>1766</v>
      </c>
      <c r="D311" s="198" t="s">
        <v>234</v>
      </c>
      <c r="E311" s="539">
        <v>2958465</v>
      </c>
      <c r="F311" s="539">
        <v>44105</v>
      </c>
      <c r="G311" s="198" t="s">
        <v>2076</v>
      </c>
      <c r="H311" s="543">
        <f>_xlfn.XLOOKUP(G311,'KONP Pricing'!A:A,'KONP Pricing'!B:B,"Not Priced")</f>
        <v>395</v>
      </c>
    </row>
    <row r="312" spans="1:8" x14ac:dyDescent="0.2">
      <c r="A312" s="198" t="s">
        <v>1764</v>
      </c>
      <c r="B312" s="198" t="s">
        <v>1765</v>
      </c>
      <c r="C312" s="198" t="s">
        <v>1766</v>
      </c>
      <c r="D312" s="198" t="s">
        <v>235</v>
      </c>
      <c r="E312" s="539">
        <v>2958465</v>
      </c>
      <c r="F312" s="539">
        <v>44105</v>
      </c>
      <c r="G312" s="198" t="s">
        <v>2077</v>
      </c>
      <c r="H312" s="543">
        <f>_xlfn.XLOOKUP(G312,'KONP Pricing'!A:A,'KONP Pricing'!B:B,"Not Priced")</f>
        <v>375.5</v>
      </c>
    </row>
    <row r="313" spans="1:8" x14ac:dyDescent="0.2">
      <c r="A313" s="198" t="s">
        <v>1764</v>
      </c>
      <c r="B313" s="198" t="s">
        <v>1765</v>
      </c>
      <c r="C313" s="198" t="s">
        <v>1766</v>
      </c>
      <c r="D313" s="198" t="s">
        <v>237</v>
      </c>
      <c r="E313" s="539">
        <v>2958465</v>
      </c>
      <c r="F313" s="539">
        <v>44105</v>
      </c>
      <c r="G313" s="198" t="s">
        <v>2078</v>
      </c>
      <c r="H313" s="543">
        <f>_xlfn.XLOOKUP(G313,'KONP Pricing'!A:A,'KONP Pricing'!B:B,"Not Priced")</f>
        <v>335.67</v>
      </c>
    </row>
    <row r="314" spans="1:8" x14ac:dyDescent="0.2">
      <c r="A314" s="198" t="s">
        <v>1764</v>
      </c>
      <c r="B314" s="198" t="s">
        <v>1765</v>
      </c>
      <c r="C314" s="198" t="s">
        <v>1766</v>
      </c>
      <c r="D314" s="198" t="s">
        <v>314</v>
      </c>
      <c r="E314" s="539">
        <v>2958465</v>
      </c>
      <c r="F314" s="539">
        <v>44105</v>
      </c>
      <c r="G314" s="198" t="s">
        <v>2079</v>
      </c>
      <c r="H314" s="543">
        <f>_xlfn.XLOOKUP(G314,'KONP Pricing'!A:A,'KONP Pricing'!B:B,"Not Priced")</f>
        <v>620</v>
      </c>
    </row>
    <row r="315" spans="1:8" x14ac:dyDescent="0.2">
      <c r="A315" s="198" t="s">
        <v>1764</v>
      </c>
      <c r="B315" s="198" t="s">
        <v>1765</v>
      </c>
      <c r="C315" s="198" t="s">
        <v>1766</v>
      </c>
      <c r="D315" s="198" t="s">
        <v>315</v>
      </c>
      <c r="E315" s="539">
        <v>2958465</v>
      </c>
      <c r="F315" s="539">
        <v>44105</v>
      </c>
      <c r="G315" s="198" t="s">
        <v>2080</v>
      </c>
      <c r="H315" s="543">
        <f>_xlfn.XLOOKUP(G315,'KONP Pricing'!A:A,'KONP Pricing'!B:B,"Not Priced")</f>
        <v>589</v>
      </c>
    </row>
    <row r="316" spans="1:8" x14ac:dyDescent="0.2">
      <c r="A316" s="198" t="s">
        <v>1764</v>
      </c>
      <c r="B316" s="198" t="s">
        <v>1765</v>
      </c>
      <c r="C316" s="198" t="s">
        <v>1766</v>
      </c>
      <c r="D316" s="198" t="s">
        <v>317</v>
      </c>
      <c r="E316" s="539">
        <v>2958465</v>
      </c>
      <c r="F316" s="539">
        <v>44105</v>
      </c>
      <c r="G316" s="198" t="s">
        <v>2081</v>
      </c>
      <c r="H316" s="543">
        <f>_xlfn.XLOOKUP(G316,'KONP Pricing'!A:A,'KONP Pricing'!B:B,"Not Priced")</f>
        <v>527</v>
      </c>
    </row>
    <row r="317" spans="1:8" x14ac:dyDescent="0.2">
      <c r="A317" s="198" t="s">
        <v>1764</v>
      </c>
      <c r="B317" s="198" t="s">
        <v>1765</v>
      </c>
      <c r="C317" s="198" t="s">
        <v>1766</v>
      </c>
      <c r="D317" s="198" t="s">
        <v>336</v>
      </c>
      <c r="E317" s="539">
        <v>2958465</v>
      </c>
      <c r="F317" s="539">
        <v>44105</v>
      </c>
      <c r="G317" s="198" t="s">
        <v>2082</v>
      </c>
      <c r="H317" s="543">
        <f>_xlfn.XLOOKUP(G317,'KONP Pricing'!A:A,'KONP Pricing'!B:B,"Not Priced")</f>
        <v>1400</v>
      </c>
    </row>
    <row r="318" spans="1:8" x14ac:dyDescent="0.2">
      <c r="A318" s="198" t="s">
        <v>1764</v>
      </c>
      <c r="B318" s="198" t="s">
        <v>1765</v>
      </c>
      <c r="C318" s="198" t="s">
        <v>1766</v>
      </c>
      <c r="D318" s="198" t="s">
        <v>337</v>
      </c>
      <c r="E318" s="539">
        <v>2958465</v>
      </c>
      <c r="F318" s="539">
        <v>44105</v>
      </c>
      <c r="G318" s="198" t="s">
        <v>2083</v>
      </c>
      <c r="H318" s="543">
        <f>_xlfn.XLOOKUP(G318,'KONP Pricing'!A:A,'KONP Pricing'!B:B,"Not Priced")</f>
        <v>1330</v>
      </c>
    </row>
    <row r="319" spans="1:8" x14ac:dyDescent="0.2">
      <c r="A319" s="198" t="s">
        <v>1764</v>
      </c>
      <c r="B319" s="198" t="s">
        <v>1765</v>
      </c>
      <c r="C319" s="198" t="s">
        <v>1766</v>
      </c>
      <c r="D319" s="198" t="s">
        <v>339</v>
      </c>
      <c r="E319" s="539">
        <v>2958465</v>
      </c>
      <c r="F319" s="539">
        <v>44105</v>
      </c>
      <c r="G319" s="198" t="s">
        <v>2084</v>
      </c>
      <c r="H319" s="543">
        <f>_xlfn.XLOOKUP(G319,'KONP Pricing'!A:A,'KONP Pricing'!B:B,"Not Priced")</f>
        <v>1190</v>
      </c>
    </row>
    <row r="320" spans="1:8" x14ac:dyDescent="0.2">
      <c r="A320" s="198" t="s">
        <v>1764</v>
      </c>
      <c r="B320" s="198" t="s">
        <v>1765</v>
      </c>
      <c r="C320" s="198" t="s">
        <v>1766</v>
      </c>
      <c r="D320" s="198" t="s">
        <v>341</v>
      </c>
      <c r="E320" s="539">
        <v>2958465</v>
      </c>
      <c r="F320" s="539">
        <v>44105</v>
      </c>
      <c r="G320" s="198" t="s">
        <v>2085</v>
      </c>
      <c r="H320" s="543">
        <f>_xlfn.XLOOKUP(G320,'KONP Pricing'!A:A,'KONP Pricing'!B:B,"Not Priced")</f>
        <v>1120</v>
      </c>
    </row>
    <row r="321" spans="1:8" x14ac:dyDescent="0.2">
      <c r="A321" s="198" t="s">
        <v>1764</v>
      </c>
      <c r="B321" s="198" t="s">
        <v>1765</v>
      </c>
      <c r="C321" s="198" t="s">
        <v>1766</v>
      </c>
      <c r="D321" s="198" t="s">
        <v>343</v>
      </c>
      <c r="E321" s="539">
        <v>2958465</v>
      </c>
      <c r="F321" s="539">
        <v>44105</v>
      </c>
      <c r="G321" s="198" t="s">
        <v>2086</v>
      </c>
      <c r="H321" s="543">
        <f>_xlfn.XLOOKUP(G321,'KONP Pricing'!A:A,'KONP Pricing'!B:B,"Not Priced")</f>
        <v>1022</v>
      </c>
    </row>
    <row r="322" spans="1:8" x14ac:dyDescent="0.2">
      <c r="A322" s="198" t="s">
        <v>1764</v>
      </c>
      <c r="B322" s="198" t="s">
        <v>1765</v>
      </c>
      <c r="C322" s="198" t="s">
        <v>1766</v>
      </c>
      <c r="D322" s="198" t="s">
        <v>1707</v>
      </c>
      <c r="E322" s="539">
        <v>2958465</v>
      </c>
      <c r="F322" s="539">
        <v>44105</v>
      </c>
      <c r="G322" s="198" t="s">
        <v>2087</v>
      </c>
      <c r="H322" s="543">
        <f>_xlfn.XLOOKUP(G322,'KONP Pricing'!A:A,'KONP Pricing'!B:B,"Not Priced")</f>
        <v>113</v>
      </c>
    </row>
    <row r="323" spans="1:8" x14ac:dyDescent="0.2">
      <c r="A323" s="198" t="s">
        <v>1764</v>
      </c>
      <c r="B323" s="198" t="s">
        <v>1765</v>
      </c>
      <c r="C323" s="198" t="s">
        <v>1766</v>
      </c>
      <c r="D323" s="198" t="s">
        <v>1708</v>
      </c>
      <c r="E323" s="539">
        <v>2958465</v>
      </c>
      <c r="F323" s="539">
        <v>44105</v>
      </c>
      <c r="G323" s="198" t="s">
        <v>2088</v>
      </c>
      <c r="H323" s="543">
        <f>_xlfn.XLOOKUP(G323,'KONP Pricing'!A:A,'KONP Pricing'!B:B,"Not Priced")</f>
        <v>96</v>
      </c>
    </row>
    <row r="324" spans="1:8" x14ac:dyDescent="0.2">
      <c r="A324" s="198" t="s">
        <v>1764</v>
      </c>
      <c r="B324" s="198" t="s">
        <v>1765</v>
      </c>
      <c r="C324" s="198" t="s">
        <v>1766</v>
      </c>
      <c r="D324" s="198" t="s">
        <v>1709</v>
      </c>
      <c r="E324" s="539">
        <v>2958465</v>
      </c>
      <c r="F324" s="539">
        <v>41944</v>
      </c>
      <c r="G324" s="198" t="s">
        <v>2089</v>
      </c>
      <c r="H324" s="543">
        <f>_xlfn.XLOOKUP(G324,'KONP Pricing'!A:A,'KONP Pricing'!B:B,"Not Priced")</f>
        <v>215</v>
      </c>
    </row>
    <row r="325" spans="1:8" x14ac:dyDescent="0.2">
      <c r="A325" s="198" t="s">
        <v>1764</v>
      </c>
      <c r="B325" s="198" t="s">
        <v>1765</v>
      </c>
      <c r="C325" s="198" t="s">
        <v>1766</v>
      </c>
      <c r="D325" s="198" t="s">
        <v>1710</v>
      </c>
      <c r="E325" s="539">
        <v>2958465</v>
      </c>
      <c r="F325" s="539">
        <v>41944</v>
      </c>
      <c r="G325" s="198" t="s">
        <v>2090</v>
      </c>
      <c r="H325" s="543">
        <f>_xlfn.XLOOKUP(G325,'KONP Pricing'!A:A,'KONP Pricing'!B:B,"Not Priced")</f>
        <v>192</v>
      </c>
    </row>
    <row r="326" spans="1:8" x14ac:dyDescent="0.2">
      <c r="A326" s="198" t="s">
        <v>1764</v>
      </c>
      <c r="B326" s="198" t="s">
        <v>1765</v>
      </c>
      <c r="C326" s="198" t="s">
        <v>1766</v>
      </c>
      <c r="D326" s="198" t="s">
        <v>1711</v>
      </c>
      <c r="E326" s="539">
        <v>2958465</v>
      </c>
      <c r="F326" s="539">
        <v>44105</v>
      </c>
      <c r="G326" s="198" t="s">
        <v>2091</v>
      </c>
      <c r="H326" s="543">
        <f>_xlfn.XLOOKUP(G326,'KONP Pricing'!A:A,'KONP Pricing'!B:B,"Not Priced")</f>
        <v>396</v>
      </c>
    </row>
    <row r="327" spans="1:8" x14ac:dyDescent="0.2">
      <c r="A327" s="198" t="s">
        <v>1764</v>
      </c>
      <c r="B327" s="198" t="s">
        <v>1765</v>
      </c>
      <c r="C327" s="198" t="s">
        <v>1766</v>
      </c>
      <c r="D327" s="198" t="s">
        <v>1712</v>
      </c>
      <c r="E327" s="539">
        <v>2958465</v>
      </c>
      <c r="F327" s="539">
        <v>44105</v>
      </c>
      <c r="G327" s="198" t="s">
        <v>2092</v>
      </c>
      <c r="H327" s="543">
        <f>_xlfn.XLOOKUP(G327,'KONP Pricing'!A:A,'KONP Pricing'!B:B,"Not Priced")</f>
        <v>384</v>
      </c>
    </row>
    <row r="328" spans="1:8" x14ac:dyDescent="0.2">
      <c r="A328" s="198" t="s">
        <v>1764</v>
      </c>
      <c r="B328" s="198" t="s">
        <v>1765</v>
      </c>
      <c r="C328" s="198" t="s">
        <v>1766</v>
      </c>
      <c r="D328" s="198" t="s">
        <v>1713</v>
      </c>
      <c r="E328" s="539">
        <v>2958465</v>
      </c>
      <c r="F328" s="539">
        <v>44105</v>
      </c>
      <c r="G328" s="198" t="s">
        <v>2093</v>
      </c>
      <c r="H328" s="543">
        <f>_xlfn.XLOOKUP(G328,'KONP Pricing'!A:A,'KONP Pricing'!B:B,"Not Priced")</f>
        <v>305</v>
      </c>
    </row>
    <row r="329" spans="1:8" x14ac:dyDescent="0.2">
      <c r="A329" s="198" t="s">
        <v>1764</v>
      </c>
      <c r="B329" s="198" t="s">
        <v>1765</v>
      </c>
      <c r="C329" s="198" t="s">
        <v>1766</v>
      </c>
      <c r="D329" s="198" t="s">
        <v>1714</v>
      </c>
      <c r="E329" s="539">
        <v>2958465</v>
      </c>
      <c r="F329" s="539">
        <v>44105</v>
      </c>
      <c r="G329" s="198" t="s">
        <v>2094</v>
      </c>
      <c r="H329" s="543">
        <f>_xlfn.XLOOKUP(G329,'KONP Pricing'!A:A,'KONP Pricing'!B:B,"Not Priced")</f>
        <v>296</v>
      </c>
    </row>
    <row r="330" spans="1:8" x14ac:dyDescent="0.2">
      <c r="A330" s="198" t="s">
        <v>1764</v>
      </c>
      <c r="B330" s="198" t="s">
        <v>1765</v>
      </c>
      <c r="C330" s="198" t="s">
        <v>1766</v>
      </c>
      <c r="D330" s="198" t="s">
        <v>1715</v>
      </c>
      <c r="E330" s="539">
        <v>2958465</v>
      </c>
      <c r="F330" s="539">
        <v>44105</v>
      </c>
      <c r="G330" s="198" t="s">
        <v>2095</v>
      </c>
      <c r="H330" s="543">
        <f>_xlfn.XLOOKUP(G330,'KONP Pricing'!A:A,'KONP Pricing'!B:B,"Not Priced")</f>
        <v>457</v>
      </c>
    </row>
    <row r="331" spans="1:8" x14ac:dyDescent="0.2">
      <c r="A331" s="198" t="s">
        <v>1764</v>
      </c>
      <c r="B331" s="198" t="s">
        <v>1765</v>
      </c>
      <c r="C331" s="198" t="s">
        <v>1766</v>
      </c>
      <c r="D331" s="198" t="s">
        <v>1716</v>
      </c>
      <c r="E331" s="539">
        <v>2958465</v>
      </c>
      <c r="F331" s="539">
        <v>44105</v>
      </c>
      <c r="G331" s="198" t="s">
        <v>2096</v>
      </c>
      <c r="H331" s="543">
        <f>_xlfn.XLOOKUP(G331,'KONP Pricing'!A:A,'KONP Pricing'!B:B,"Not Priced")</f>
        <v>444</v>
      </c>
    </row>
    <row r="332" spans="1:8" x14ac:dyDescent="0.2">
      <c r="A332" s="198" t="s">
        <v>1764</v>
      </c>
      <c r="B332" s="198" t="s">
        <v>1765</v>
      </c>
      <c r="C332" s="198" t="s">
        <v>1766</v>
      </c>
      <c r="D332" s="198" t="s">
        <v>1717</v>
      </c>
      <c r="E332" s="539">
        <v>2958465</v>
      </c>
      <c r="F332" s="539">
        <v>44105</v>
      </c>
      <c r="G332" s="198" t="s">
        <v>2097</v>
      </c>
      <c r="H332" s="543">
        <f>_xlfn.XLOOKUP(G332,'KONP Pricing'!A:A,'KONP Pricing'!B:B,"Not Priced")</f>
        <v>1620</v>
      </c>
    </row>
    <row r="333" spans="1:8" x14ac:dyDescent="0.2">
      <c r="A333" s="198" t="s">
        <v>1764</v>
      </c>
      <c r="B333" s="198" t="s">
        <v>1765</v>
      </c>
      <c r="C333" s="198" t="s">
        <v>1766</v>
      </c>
      <c r="D333" s="198" t="s">
        <v>1718</v>
      </c>
      <c r="E333" s="539">
        <v>2958465</v>
      </c>
      <c r="F333" s="539">
        <v>44105</v>
      </c>
      <c r="G333" s="198" t="s">
        <v>2098</v>
      </c>
      <c r="H333" s="543">
        <f>_xlfn.XLOOKUP(G333,'KONP Pricing'!A:A,'KONP Pricing'!B:B,"Not Priced")</f>
        <v>1572</v>
      </c>
    </row>
    <row r="334" spans="1:8" x14ac:dyDescent="0.2">
      <c r="A334" s="198" t="s">
        <v>1764</v>
      </c>
      <c r="B334" s="198" t="s">
        <v>1765</v>
      </c>
      <c r="C334" s="198" t="s">
        <v>1766</v>
      </c>
      <c r="D334" s="198" t="s">
        <v>1357</v>
      </c>
      <c r="E334" s="539">
        <v>2958465</v>
      </c>
      <c r="F334" s="539">
        <v>44105</v>
      </c>
      <c r="G334" s="198" t="s">
        <v>2099</v>
      </c>
      <c r="H334" s="543">
        <f>_xlfn.XLOOKUP(G334,'KONP Pricing'!A:A,'KONP Pricing'!B:B,"Not Priced")</f>
        <v>450</v>
      </c>
    </row>
    <row r="335" spans="1:8" x14ac:dyDescent="0.2">
      <c r="A335" s="198" t="s">
        <v>1764</v>
      </c>
      <c r="B335" s="198" t="s">
        <v>1765</v>
      </c>
      <c r="C335" s="198" t="s">
        <v>1766</v>
      </c>
      <c r="D335" s="198" t="s">
        <v>1359</v>
      </c>
      <c r="E335" s="539">
        <v>2958465</v>
      </c>
      <c r="F335" s="539">
        <v>44105</v>
      </c>
      <c r="G335" s="198" t="s">
        <v>2100</v>
      </c>
      <c r="H335" s="543">
        <f>_xlfn.XLOOKUP(G335,'KONP Pricing'!A:A,'KONP Pricing'!B:B,"Not Priced")</f>
        <v>405</v>
      </c>
    </row>
    <row r="336" spans="1:8" x14ac:dyDescent="0.2">
      <c r="A336" s="198" t="s">
        <v>1764</v>
      </c>
      <c r="B336" s="198" t="s">
        <v>1765</v>
      </c>
      <c r="C336" s="198" t="s">
        <v>1766</v>
      </c>
      <c r="D336" s="198" t="s">
        <v>1363</v>
      </c>
      <c r="E336" s="539">
        <v>2958465</v>
      </c>
      <c r="F336" s="539">
        <v>44105</v>
      </c>
      <c r="G336" s="198" t="s">
        <v>2101</v>
      </c>
      <c r="H336" s="543">
        <f>_xlfn.XLOOKUP(G336,'KONP Pricing'!A:A,'KONP Pricing'!B:B,"Not Priced")</f>
        <v>243</v>
      </c>
    </row>
    <row r="337" spans="1:8" x14ac:dyDescent="0.2">
      <c r="A337" s="198" t="s">
        <v>1764</v>
      </c>
      <c r="B337" s="198" t="s">
        <v>1765</v>
      </c>
      <c r="C337" s="198" t="s">
        <v>1766</v>
      </c>
      <c r="D337" s="198" t="s">
        <v>665</v>
      </c>
      <c r="E337" s="539">
        <v>2958465</v>
      </c>
      <c r="F337" s="539">
        <v>44105</v>
      </c>
      <c r="G337" s="198" t="s">
        <v>2102</v>
      </c>
      <c r="H337" s="543">
        <f>_xlfn.XLOOKUP(G337,'KONP Pricing'!A:A,'KONP Pricing'!B:B,"Not Priced")</f>
        <v>355</v>
      </c>
    </row>
    <row r="338" spans="1:8" x14ac:dyDescent="0.2">
      <c r="A338" s="198" t="s">
        <v>1764</v>
      </c>
      <c r="B338" s="198" t="s">
        <v>1765</v>
      </c>
      <c r="C338" s="198" t="s">
        <v>1766</v>
      </c>
      <c r="D338" s="198" t="s">
        <v>666</v>
      </c>
      <c r="E338" s="539">
        <v>2958465</v>
      </c>
      <c r="F338" s="539">
        <v>44105</v>
      </c>
      <c r="G338" s="198" t="s">
        <v>2103</v>
      </c>
      <c r="H338" s="543">
        <f>_xlfn.XLOOKUP(G338,'KONP Pricing'!A:A,'KONP Pricing'!B:B,"Not Priced")</f>
        <v>355</v>
      </c>
    </row>
    <row r="339" spans="1:8" x14ac:dyDescent="0.2">
      <c r="A339" s="198" t="s">
        <v>1764</v>
      </c>
      <c r="B339" s="198" t="s">
        <v>1765</v>
      </c>
      <c r="C339" s="198" t="s">
        <v>1766</v>
      </c>
      <c r="D339" s="198" t="s">
        <v>667</v>
      </c>
      <c r="E339" s="539">
        <v>2958465</v>
      </c>
      <c r="F339" s="539">
        <v>44105</v>
      </c>
      <c r="G339" s="198" t="s">
        <v>2104</v>
      </c>
      <c r="H339" s="543">
        <f>_xlfn.XLOOKUP(G339,'KONP Pricing'!A:A,'KONP Pricing'!B:B,"Not Priced")</f>
        <v>355</v>
      </c>
    </row>
    <row r="340" spans="1:8" x14ac:dyDescent="0.2">
      <c r="A340" s="198" t="s">
        <v>1764</v>
      </c>
      <c r="B340" s="198" t="s">
        <v>1765</v>
      </c>
      <c r="C340" s="198" t="s">
        <v>1766</v>
      </c>
      <c r="D340" s="198" t="s">
        <v>668</v>
      </c>
      <c r="E340" s="539">
        <v>2958465</v>
      </c>
      <c r="F340" s="539">
        <v>44105</v>
      </c>
      <c r="G340" s="198" t="s">
        <v>2105</v>
      </c>
      <c r="H340" s="543">
        <f>_xlfn.XLOOKUP(G340,'KONP Pricing'!A:A,'KONP Pricing'!B:B,"Not Priced")</f>
        <v>355</v>
      </c>
    </row>
    <row r="341" spans="1:8" x14ac:dyDescent="0.2">
      <c r="A341" s="198" t="s">
        <v>1764</v>
      </c>
      <c r="B341" s="198" t="s">
        <v>1765</v>
      </c>
      <c r="C341" s="198" t="s">
        <v>1766</v>
      </c>
      <c r="D341" s="198" t="s">
        <v>669</v>
      </c>
      <c r="E341" s="539">
        <v>2958465</v>
      </c>
      <c r="F341" s="539">
        <v>44105</v>
      </c>
      <c r="G341" s="198" t="s">
        <v>2106</v>
      </c>
      <c r="H341" s="543">
        <f>_xlfn.XLOOKUP(G341,'KONP Pricing'!A:A,'KONP Pricing'!B:B,"Not Priced")</f>
        <v>355</v>
      </c>
    </row>
    <row r="342" spans="1:8" x14ac:dyDescent="0.2">
      <c r="A342" s="198" t="s">
        <v>1764</v>
      </c>
      <c r="B342" s="198" t="s">
        <v>1765</v>
      </c>
      <c r="C342" s="198" t="s">
        <v>1766</v>
      </c>
      <c r="D342" s="198" t="s">
        <v>1008</v>
      </c>
      <c r="E342" s="539">
        <v>2958465</v>
      </c>
      <c r="F342" s="539">
        <v>44105</v>
      </c>
      <c r="G342" s="198" t="s">
        <v>2107</v>
      </c>
      <c r="H342" s="543">
        <f>_xlfn.XLOOKUP(G342,'KONP Pricing'!A:A,'KONP Pricing'!B:B,"Not Priced")</f>
        <v>243</v>
      </c>
    </row>
    <row r="343" spans="1:8" x14ac:dyDescent="0.2">
      <c r="A343" s="198" t="s">
        <v>1764</v>
      </c>
      <c r="B343" s="198" t="s">
        <v>1765</v>
      </c>
      <c r="C343" s="198" t="s">
        <v>1766</v>
      </c>
      <c r="D343" s="198" t="s">
        <v>670</v>
      </c>
      <c r="E343" s="539">
        <v>2958465</v>
      </c>
      <c r="F343" s="539">
        <v>44105</v>
      </c>
      <c r="G343" s="198" t="s">
        <v>2108</v>
      </c>
      <c r="H343" s="543">
        <f>_xlfn.XLOOKUP(G343,'KONP Pricing'!A:A,'KONP Pricing'!B:B,"Not Priced")</f>
        <v>604</v>
      </c>
    </row>
    <row r="344" spans="1:8" x14ac:dyDescent="0.2">
      <c r="A344" s="198" t="s">
        <v>1764</v>
      </c>
      <c r="B344" s="198" t="s">
        <v>1765</v>
      </c>
      <c r="C344" s="198" t="s">
        <v>1766</v>
      </c>
      <c r="D344" s="198" t="s">
        <v>671</v>
      </c>
      <c r="E344" s="539">
        <v>2958465</v>
      </c>
      <c r="F344" s="539">
        <v>44105</v>
      </c>
      <c r="G344" s="198" t="s">
        <v>2109</v>
      </c>
      <c r="H344" s="543">
        <f>_xlfn.XLOOKUP(G344,'KONP Pricing'!A:A,'KONP Pricing'!B:B,"Not Priced")</f>
        <v>604</v>
      </c>
    </row>
    <row r="345" spans="1:8" x14ac:dyDescent="0.2">
      <c r="A345" s="198" t="s">
        <v>1764</v>
      </c>
      <c r="B345" s="198" t="s">
        <v>1765</v>
      </c>
      <c r="C345" s="198" t="s">
        <v>1766</v>
      </c>
      <c r="D345" s="198" t="s">
        <v>672</v>
      </c>
      <c r="E345" s="539">
        <v>2958465</v>
      </c>
      <c r="F345" s="539">
        <v>44105</v>
      </c>
      <c r="G345" s="198" t="s">
        <v>2110</v>
      </c>
      <c r="H345" s="543">
        <f>_xlfn.XLOOKUP(G345,'KONP Pricing'!A:A,'KONP Pricing'!B:B,"Not Priced")</f>
        <v>604</v>
      </c>
    </row>
    <row r="346" spans="1:8" x14ac:dyDescent="0.2">
      <c r="A346" s="198" t="s">
        <v>1764</v>
      </c>
      <c r="B346" s="198" t="s">
        <v>1765</v>
      </c>
      <c r="C346" s="198" t="s">
        <v>1766</v>
      </c>
      <c r="D346" s="198" t="s">
        <v>673</v>
      </c>
      <c r="E346" s="539">
        <v>2958465</v>
      </c>
      <c r="F346" s="539">
        <v>44105</v>
      </c>
      <c r="G346" s="198" t="s">
        <v>2111</v>
      </c>
      <c r="H346" s="543">
        <f>_xlfn.XLOOKUP(G346,'KONP Pricing'!A:A,'KONP Pricing'!B:B,"Not Priced")</f>
        <v>604</v>
      </c>
    </row>
    <row r="347" spans="1:8" x14ac:dyDescent="0.2">
      <c r="A347" s="198" t="s">
        <v>1764</v>
      </c>
      <c r="B347" s="198" t="s">
        <v>1765</v>
      </c>
      <c r="C347" s="198" t="s">
        <v>1766</v>
      </c>
      <c r="D347" s="198" t="s">
        <v>674</v>
      </c>
      <c r="E347" s="539">
        <v>2958465</v>
      </c>
      <c r="F347" s="539">
        <v>44105</v>
      </c>
      <c r="G347" s="198" t="s">
        <v>2112</v>
      </c>
      <c r="H347" s="543">
        <f>_xlfn.XLOOKUP(G347,'KONP Pricing'!A:A,'KONP Pricing'!B:B,"Not Priced")</f>
        <v>604</v>
      </c>
    </row>
    <row r="348" spans="1:8" x14ac:dyDescent="0.2">
      <c r="A348" s="198" t="s">
        <v>1764</v>
      </c>
      <c r="B348" s="198" t="s">
        <v>1765</v>
      </c>
      <c r="C348" s="198" t="s">
        <v>1766</v>
      </c>
      <c r="D348" s="198" t="s">
        <v>1009</v>
      </c>
      <c r="E348" s="539">
        <v>2958465</v>
      </c>
      <c r="F348" s="539">
        <v>44105</v>
      </c>
      <c r="G348" s="198" t="s">
        <v>2113</v>
      </c>
      <c r="H348" s="543">
        <f>_xlfn.XLOOKUP(G348,'KONP Pricing'!A:A,'KONP Pricing'!B:B,"Not Priced")</f>
        <v>413</v>
      </c>
    </row>
    <row r="349" spans="1:8" x14ac:dyDescent="0.2">
      <c r="A349" s="198" t="s">
        <v>1764</v>
      </c>
      <c r="B349" s="198" t="s">
        <v>1765</v>
      </c>
      <c r="C349" s="198" t="s">
        <v>1766</v>
      </c>
      <c r="D349" s="198" t="s">
        <v>1342</v>
      </c>
      <c r="E349" s="539">
        <v>2958465</v>
      </c>
      <c r="F349" s="539">
        <v>44105</v>
      </c>
      <c r="G349" s="198" t="s">
        <v>2114</v>
      </c>
      <c r="H349" s="543">
        <f>_xlfn.XLOOKUP(G349,'KONP Pricing'!A:A,'KONP Pricing'!B:B,"Not Priced")</f>
        <v>805</v>
      </c>
    </row>
    <row r="350" spans="1:8" x14ac:dyDescent="0.2">
      <c r="A350" s="198" t="s">
        <v>1764</v>
      </c>
      <c r="B350" s="198" t="s">
        <v>1765</v>
      </c>
      <c r="C350" s="198" t="s">
        <v>1766</v>
      </c>
      <c r="D350" s="198" t="s">
        <v>1344</v>
      </c>
      <c r="E350" s="539">
        <v>2958465</v>
      </c>
      <c r="F350" s="539">
        <v>44105</v>
      </c>
      <c r="G350" s="198" t="s">
        <v>2115</v>
      </c>
      <c r="H350" s="543">
        <f>_xlfn.XLOOKUP(G350,'KONP Pricing'!A:A,'KONP Pricing'!B:B,"Not Priced")</f>
        <v>725</v>
      </c>
    </row>
    <row r="351" spans="1:8" x14ac:dyDescent="0.2">
      <c r="A351" s="198" t="s">
        <v>1764</v>
      </c>
      <c r="B351" s="198" t="s">
        <v>1765</v>
      </c>
      <c r="C351" s="198" t="s">
        <v>1766</v>
      </c>
      <c r="D351" s="198" t="s">
        <v>1348</v>
      </c>
      <c r="E351" s="539">
        <v>2958465</v>
      </c>
      <c r="F351" s="539">
        <v>44105</v>
      </c>
      <c r="G351" s="198" t="s">
        <v>2116</v>
      </c>
      <c r="H351" s="543">
        <f>_xlfn.XLOOKUP(G351,'KONP Pricing'!A:A,'KONP Pricing'!B:B,"Not Priced")</f>
        <v>435</v>
      </c>
    </row>
    <row r="352" spans="1:8" x14ac:dyDescent="0.2">
      <c r="A352" s="198" t="s">
        <v>1764</v>
      </c>
      <c r="B352" s="198" t="s">
        <v>1765</v>
      </c>
      <c r="C352" s="198" t="s">
        <v>1766</v>
      </c>
      <c r="D352" s="198" t="s">
        <v>675</v>
      </c>
      <c r="E352" s="539">
        <v>2958465</v>
      </c>
      <c r="F352" s="539">
        <v>44105</v>
      </c>
      <c r="G352" s="198" t="s">
        <v>2117</v>
      </c>
      <c r="H352" s="543">
        <f>_xlfn.XLOOKUP(G352,'KONP Pricing'!A:A,'KONP Pricing'!B:B,"Not Priced")</f>
        <v>355</v>
      </c>
    </row>
    <row r="353" spans="1:8" x14ac:dyDescent="0.2">
      <c r="A353" s="198" t="s">
        <v>1764</v>
      </c>
      <c r="B353" s="198" t="s">
        <v>1765</v>
      </c>
      <c r="C353" s="198" t="s">
        <v>1766</v>
      </c>
      <c r="D353" s="198" t="s">
        <v>676</v>
      </c>
      <c r="E353" s="539">
        <v>2958465</v>
      </c>
      <c r="F353" s="539">
        <v>44105</v>
      </c>
      <c r="G353" s="198" t="s">
        <v>2118</v>
      </c>
      <c r="H353" s="543">
        <f>_xlfn.XLOOKUP(G353,'KONP Pricing'!A:A,'KONP Pricing'!B:B,"Not Priced")</f>
        <v>355</v>
      </c>
    </row>
    <row r="354" spans="1:8" x14ac:dyDescent="0.2">
      <c r="A354" s="198" t="s">
        <v>1764</v>
      </c>
      <c r="B354" s="198" t="s">
        <v>1765</v>
      </c>
      <c r="C354" s="198" t="s">
        <v>1766</v>
      </c>
      <c r="D354" s="198" t="s">
        <v>677</v>
      </c>
      <c r="E354" s="539">
        <v>2958465</v>
      </c>
      <c r="F354" s="539">
        <v>44105</v>
      </c>
      <c r="G354" s="198" t="s">
        <v>2119</v>
      </c>
      <c r="H354" s="543">
        <f>_xlfn.XLOOKUP(G354,'KONP Pricing'!A:A,'KONP Pricing'!B:B,"Not Priced")</f>
        <v>355</v>
      </c>
    </row>
    <row r="355" spans="1:8" x14ac:dyDescent="0.2">
      <c r="A355" s="198" t="s">
        <v>1764</v>
      </c>
      <c r="B355" s="198" t="s">
        <v>1765</v>
      </c>
      <c r="C355" s="198" t="s">
        <v>1766</v>
      </c>
      <c r="D355" s="198" t="s">
        <v>678</v>
      </c>
      <c r="E355" s="539">
        <v>2958465</v>
      </c>
      <c r="F355" s="539">
        <v>44105</v>
      </c>
      <c r="G355" s="198" t="s">
        <v>2120</v>
      </c>
      <c r="H355" s="543">
        <f>_xlfn.XLOOKUP(G355,'KONP Pricing'!A:A,'KONP Pricing'!B:B,"Not Priced")</f>
        <v>355</v>
      </c>
    </row>
    <row r="356" spans="1:8" x14ac:dyDescent="0.2">
      <c r="A356" s="198" t="s">
        <v>1764</v>
      </c>
      <c r="B356" s="198" t="s">
        <v>1765</v>
      </c>
      <c r="C356" s="198" t="s">
        <v>1766</v>
      </c>
      <c r="D356" s="198" t="s">
        <v>679</v>
      </c>
      <c r="E356" s="539">
        <v>2958465</v>
      </c>
      <c r="F356" s="539">
        <v>44105</v>
      </c>
      <c r="G356" s="198" t="s">
        <v>2121</v>
      </c>
      <c r="H356" s="543">
        <f>_xlfn.XLOOKUP(G356,'KONP Pricing'!A:A,'KONP Pricing'!B:B,"Not Priced")</f>
        <v>355</v>
      </c>
    </row>
    <row r="357" spans="1:8" x14ac:dyDescent="0.2">
      <c r="A357" s="198" t="s">
        <v>1764</v>
      </c>
      <c r="B357" s="198" t="s">
        <v>1765</v>
      </c>
      <c r="C357" s="198" t="s">
        <v>1766</v>
      </c>
      <c r="D357" s="198" t="s">
        <v>996</v>
      </c>
      <c r="E357" s="539">
        <v>2958465</v>
      </c>
      <c r="F357" s="539">
        <v>44105</v>
      </c>
      <c r="G357" s="198" t="s">
        <v>2122</v>
      </c>
      <c r="H357" s="543">
        <f>_xlfn.XLOOKUP(G357,'KONP Pricing'!A:A,'KONP Pricing'!B:B,"Not Priced")</f>
        <v>243</v>
      </c>
    </row>
    <row r="358" spans="1:8" x14ac:dyDescent="0.2">
      <c r="A358" s="198" t="s">
        <v>1764</v>
      </c>
      <c r="B358" s="198" t="s">
        <v>1765</v>
      </c>
      <c r="C358" s="198" t="s">
        <v>1766</v>
      </c>
      <c r="D358" s="198" t="s">
        <v>680</v>
      </c>
      <c r="E358" s="539">
        <v>2958465</v>
      </c>
      <c r="F358" s="539">
        <v>44105</v>
      </c>
      <c r="G358" s="198" t="s">
        <v>2123</v>
      </c>
      <c r="H358" s="543">
        <f>_xlfn.XLOOKUP(G358,'KONP Pricing'!A:A,'KONP Pricing'!B:B,"Not Priced")</f>
        <v>634</v>
      </c>
    </row>
    <row r="359" spans="1:8" x14ac:dyDescent="0.2">
      <c r="A359" s="198" t="s">
        <v>1764</v>
      </c>
      <c r="B359" s="198" t="s">
        <v>1765</v>
      </c>
      <c r="C359" s="198" t="s">
        <v>1766</v>
      </c>
      <c r="D359" s="198" t="s">
        <v>681</v>
      </c>
      <c r="E359" s="539">
        <v>2958465</v>
      </c>
      <c r="F359" s="539">
        <v>44105</v>
      </c>
      <c r="G359" s="198" t="s">
        <v>2124</v>
      </c>
      <c r="H359" s="543">
        <f>_xlfn.XLOOKUP(G359,'KONP Pricing'!A:A,'KONP Pricing'!B:B,"Not Priced")</f>
        <v>634</v>
      </c>
    </row>
    <row r="360" spans="1:8" x14ac:dyDescent="0.2">
      <c r="A360" s="198" t="s">
        <v>1764</v>
      </c>
      <c r="B360" s="198" t="s">
        <v>1765</v>
      </c>
      <c r="C360" s="198" t="s">
        <v>1766</v>
      </c>
      <c r="D360" s="198" t="s">
        <v>682</v>
      </c>
      <c r="E360" s="539">
        <v>2958465</v>
      </c>
      <c r="F360" s="539">
        <v>44105</v>
      </c>
      <c r="G360" s="198" t="s">
        <v>2125</v>
      </c>
      <c r="H360" s="543">
        <f>_xlfn.XLOOKUP(G360,'KONP Pricing'!A:A,'KONP Pricing'!B:B,"Not Priced")</f>
        <v>634</v>
      </c>
    </row>
    <row r="361" spans="1:8" x14ac:dyDescent="0.2">
      <c r="A361" s="198" t="s">
        <v>1764</v>
      </c>
      <c r="B361" s="198" t="s">
        <v>1765</v>
      </c>
      <c r="C361" s="198" t="s">
        <v>1766</v>
      </c>
      <c r="D361" s="198" t="s">
        <v>683</v>
      </c>
      <c r="E361" s="539">
        <v>2958465</v>
      </c>
      <c r="F361" s="539">
        <v>44105</v>
      </c>
      <c r="G361" s="198" t="s">
        <v>2126</v>
      </c>
      <c r="H361" s="543">
        <f>_xlfn.XLOOKUP(G361,'KONP Pricing'!A:A,'KONP Pricing'!B:B,"Not Priced")</f>
        <v>634</v>
      </c>
    </row>
    <row r="362" spans="1:8" x14ac:dyDescent="0.2">
      <c r="A362" s="198" t="s">
        <v>1764</v>
      </c>
      <c r="B362" s="198" t="s">
        <v>1765</v>
      </c>
      <c r="C362" s="198" t="s">
        <v>1766</v>
      </c>
      <c r="D362" s="198" t="s">
        <v>684</v>
      </c>
      <c r="E362" s="539">
        <v>2958465</v>
      </c>
      <c r="F362" s="539">
        <v>44105</v>
      </c>
      <c r="G362" s="198" t="s">
        <v>2127</v>
      </c>
      <c r="H362" s="543">
        <f>_xlfn.XLOOKUP(G362,'KONP Pricing'!A:A,'KONP Pricing'!B:B,"Not Priced")</f>
        <v>634</v>
      </c>
    </row>
    <row r="363" spans="1:8" x14ac:dyDescent="0.2">
      <c r="A363" s="198" t="s">
        <v>1764</v>
      </c>
      <c r="B363" s="198" t="s">
        <v>1765</v>
      </c>
      <c r="C363" s="198" t="s">
        <v>1766</v>
      </c>
      <c r="D363" s="198" t="s">
        <v>980</v>
      </c>
      <c r="E363" s="539">
        <v>2958465</v>
      </c>
      <c r="F363" s="539">
        <v>44105</v>
      </c>
      <c r="G363" s="198" t="s">
        <v>2128</v>
      </c>
      <c r="H363" s="543">
        <f>_xlfn.XLOOKUP(G363,'KONP Pricing'!A:A,'KONP Pricing'!B:B,"Not Priced")</f>
        <v>434</v>
      </c>
    </row>
    <row r="364" spans="1:8" x14ac:dyDescent="0.2">
      <c r="A364" s="198" t="s">
        <v>1764</v>
      </c>
      <c r="B364" s="198" t="s">
        <v>1765</v>
      </c>
      <c r="C364" s="198" t="s">
        <v>1766</v>
      </c>
      <c r="D364" s="198" t="s">
        <v>1278</v>
      </c>
      <c r="E364" s="539">
        <v>2958465</v>
      </c>
      <c r="F364" s="539">
        <v>44105</v>
      </c>
      <c r="G364" s="198" t="s">
        <v>2129</v>
      </c>
      <c r="H364" s="543">
        <f>_xlfn.XLOOKUP(G364,'KONP Pricing'!A:A,'KONP Pricing'!B:B,"Not Priced")</f>
        <v>630</v>
      </c>
    </row>
    <row r="365" spans="1:8" x14ac:dyDescent="0.2">
      <c r="A365" s="198" t="s">
        <v>1764</v>
      </c>
      <c r="B365" s="198" t="s">
        <v>1765</v>
      </c>
      <c r="C365" s="198" t="s">
        <v>1766</v>
      </c>
      <c r="D365" s="198" t="s">
        <v>1280</v>
      </c>
      <c r="E365" s="539">
        <v>2958465</v>
      </c>
      <c r="F365" s="539">
        <v>44105</v>
      </c>
      <c r="G365" s="198" t="s">
        <v>2130</v>
      </c>
      <c r="H365" s="543">
        <f>_xlfn.XLOOKUP(G365,'KONP Pricing'!A:A,'KONP Pricing'!B:B,"Not Priced")</f>
        <v>567</v>
      </c>
    </row>
    <row r="366" spans="1:8" x14ac:dyDescent="0.2">
      <c r="A366" s="198" t="s">
        <v>1764</v>
      </c>
      <c r="B366" s="198" t="s">
        <v>1765</v>
      </c>
      <c r="C366" s="198" t="s">
        <v>1766</v>
      </c>
      <c r="D366" s="198" t="s">
        <v>1284</v>
      </c>
      <c r="E366" s="539">
        <v>2958465</v>
      </c>
      <c r="F366" s="539">
        <v>44105</v>
      </c>
      <c r="G366" s="198" t="s">
        <v>2131</v>
      </c>
      <c r="H366" s="543">
        <f>_xlfn.XLOOKUP(G366,'KONP Pricing'!A:A,'KONP Pricing'!B:B,"Not Priced")</f>
        <v>340</v>
      </c>
    </row>
    <row r="367" spans="1:8" x14ac:dyDescent="0.2">
      <c r="A367" s="198" t="s">
        <v>1764</v>
      </c>
      <c r="B367" s="198" t="s">
        <v>1765</v>
      </c>
      <c r="C367" s="198" t="s">
        <v>1766</v>
      </c>
      <c r="D367" s="198" t="s">
        <v>685</v>
      </c>
      <c r="E367" s="539">
        <v>2958465</v>
      </c>
      <c r="F367" s="539">
        <v>44105</v>
      </c>
      <c r="G367" s="198" t="s">
        <v>2132</v>
      </c>
      <c r="H367" s="543">
        <f>_xlfn.XLOOKUP(G367,'KONP Pricing'!A:A,'KONP Pricing'!B:B,"Not Priced")</f>
        <v>355</v>
      </c>
    </row>
    <row r="368" spans="1:8" x14ac:dyDescent="0.2">
      <c r="A368" s="198" t="s">
        <v>1764</v>
      </c>
      <c r="B368" s="198" t="s">
        <v>1765</v>
      </c>
      <c r="C368" s="198" t="s">
        <v>1766</v>
      </c>
      <c r="D368" s="198" t="s">
        <v>686</v>
      </c>
      <c r="E368" s="539">
        <v>2958465</v>
      </c>
      <c r="F368" s="539">
        <v>44105</v>
      </c>
      <c r="G368" s="198" t="s">
        <v>2133</v>
      </c>
      <c r="H368" s="543">
        <f>_xlfn.XLOOKUP(G368,'KONP Pricing'!A:A,'KONP Pricing'!B:B,"Not Priced")</f>
        <v>355</v>
      </c>
    </row>
    <row r="369" spans="1:8" x14ac:dyDescent="0.2">
      <c r="A369" s="198" t="s">
        <v>1764</v>
      </c>
      <c r="B369" s="198" t="s">
        <v>1765</v>
      </c>
      <c r="C369" s="198" t="s">
        <v>1766</v>
      </c>
      <c r="D369" s="198" t="s">
        <v>687</v>
      </c>
      <c r="E369" s="539">
        <v>2958465</v>
      </c>
      <c r="F369" s="539">
        <v>44105</v>
      </c>
      <c r="G369" s="198" t="s">
        <v>2134</v>
      </c>
      <c r="H369" s="543">
        <f>_xlfn.XLOOKUP(G369,'KONP Pricing'!A:A,'KONP Pricing'!B:B,"Not Priced")</f>
        <v>355</v>
      </c>
    </row>
    <row r="370" spans="1:8" x14ac:dyDescent="0.2">
      <c r="A370" s="198" t="s">
        <v>1764</v>
      </c>
      <c r="B370" s="198" t="s">
        <v>1765</v>
      </c>
      <c r="C370" s="198" t="s">
        <v>1766</v>
      </c>
      <c r="D370" s="198" t="s">
        <v>688</v>
      </c>
      <c r="E370" s="539">
        <v>2958465</v>
      </c>
      <c r="F370" s="539">
        <v>44105</v>
      </c>
      <c r="G370" s="198" t="s">
        <v>2135</v>
      </c>
      <c r="H370" s="543">
        <f>_xlfn.XLOOKUP(G370,'KONP Pricing'!A:A,'KONP Pricing'!B:B,"Not Priced")</f>
        <v>355</v>
      </c>
    </row>
    <row r="371" spans="1:8" x14ac:dyDescent="0.2">
      <c r="A371" s="198" t="s">
        <v>1764</v>
      </c>
      <c r="B371" s="198" t="s">
        <v>1765</v>
      </c>
      <c r="C371" s="198" t="s">
        <v>1766</v>
      </c>
      <c r="D371" s="198" t="s">
        <v>689</v>
      </c>
      <c r="E371" s="539">
        <v>2958465</v>
      </c>
      <c r="F371" s="539">
        <v>44105</v>
      </c>
      <c r="G371" s="198" t="s">
        <v>2136</v>
      </c>
      <c r="H371" s="543">
        <f>_xlfn.XLOOKUP(G371,'KONP Pricing'!A:A,'KONP Pricing'!B:B,"Not Priced")</f>
        <v>355</v>
      </c>
    </row>
    <row r="372" spans="1:8" x14ac:dyDescent="0.2">
      <c r="A372" s="198" t="s">
        <v>1764</v>
      </c>
      <c r="B372" s="198" t="s">
        <v>1765</v>
      </c>
      <c r="C372" s="198" t="s">
        <v>1766</v>
      </c>
      <c r="D372" s="198" t="s">
        <v>995</v>
      </c>
      <c r="E372" s="539">
        <v>2958465</v>
      </c>
      <c r="F372" s="539">
        <v>44105</v>
      </c>
      <c r="G372" s="198" t="s">
        <v>2137</v>
      </c>
      <c r="H372" s="543">
        <f>_xlfn.XLOOKUP(G372,'KONP Pricing'!A:A,'KONP Pricing'!B:B,"Not Priced")</f>
        <v>243</v>
      </c>
    </row>
    <row r="373" spans="1:8" x14ac:dyDescent="0.2">
      <c r="A373" s="198" t="s">
        <v>1764</v>
      </c>
      <c r="B373" s="198" t="s">
        <v>1765</v>
      </c>
      <c r="C373" s="198" t="s">
        <v>1766</v>
      </c>
      <c r="D373" s="198" t="s">
        <v>690</v>
      </c>
      <c r="E373" s="539">
        <v>2958465</v>
      </c>
      <c r="F373" s="539">
        <v>44105</v>
      </c>
      <c r="G373" s="198" t="s">
        <v>2138</v>
      </c>
      <c r="H373" s="543">
        <f>_xlfn.XLOOKUP(G373,'KONP Pricing'!A:A,'KONP Pricing'!B:B,"Not Priced")</f>
        <v>805</v>
      </c>
    </row>
    <row r="374" spans="1:8" x14ac:dyDescent="0.2">
      <c r="A374" s="198" t="s">
        <v>1764</v>
      </c>
      <c r="B374" s="198" t="s">
        <v>1765</v>
      </c>
      <c r="C374" s="198" t="s">
        <v>1766</v>
      </c>
      <c r="D374" s="198" t="s">
        <v>691</v>
      </c>
      <c r="E374" s="539">
        <v>2958465</v>
      </c>
      <c r="F374" s="539">
        <v>44105</v>
      </c>
      <c r="G374" s="198" t="s">
        <v>2139</v>
      </c>
      <c r="H374" s="543">
        <f>_xlfn.XLOOKUP(G374,'KONP Pricing'!A:A,'KONP Pricing'!B:B,"Not Priced")</f>
        <v>805</v>
      </c>
    </row>
    <row r="375" spans="1:8" x14ac:dyDescent="0.2">
      <c r="A375" s="198" t="s">
        <v>1764</v>
      </c>
      <c r="B375" s="198" t="s">
        <v>1765</v>
      </c>
      <c r="C375" s="198" t="s">
        <v>1766</v>
      </c>
      <c r="D375" s="198" t="s">
        <v>692</v>
      </c>
      <c r="E375" s="539">
        <v>2958465</v>
      </c>
      <c r="F375" s="539">
        <v>44105</v>
      </c>
      <c r="G375" s="198" t="s">
        <v>2140</v>
      </c>
      <c r="H375" s="543">
        <f>_xlfn.XLOOKUP(G375,'KONP Pricing'!A:A,'KONP Pricing'!B:B,"Not Priced")</f>
        <v>805</v>
      </c>
    </row>
    <row r="376" spans="1:8" x14ac:dyDescent="0.2">
      <c r="A376" s="198" t="s">
        <v>1764</v>
      </c>
      <c r="B376" s="198" t="s">
        <v>1765</v>
      </c>
      <c r="C376" s="198" t="s">
        <v>1766</v>
      </c>
      <c r="D376" s="198" t="s">
        <v>693</v>
      </c>
      <c r="E376" s="539">
        <v>2958465</v>
      </c>
      <c r="F376" s="539">
        <v>44105</v>
      </c>
      <c r="G376" s="198" t="s">
        <v>2141</v>
      </c>
      <c r="H376" s="543">
        <f>_xlfn.XLOOKUP(G376,'KONP Pricing'!A:A,'KONP Pricing'!B:B,"Not Priced")</f>
        <v>805</v>
      </c>
    </row>
    <row r="377" spans="1:8" x14ac:dyDescent="0.2">
      <c r="A377" s="198" t="s">
        <v>1764</v>
      </c>
      <c r="B377" s="198" t="s">
        <v>1765</v>
      </c>
      <c r="C377" s="198" t="s">
        <v>1766</v>
      </c>
      <c r="D377" s="198" t="s">
        <v>694</v>
      </c>
      <c r="E377" s="539">
        <v>2958465</v>
      </c>
      <c r="F377" s="539">
        <v>44105</v>
      </c>
      <c r="G377" s="198" t="s">
        <v>2142</v>
      </c>
      <c r="H377" s="543">
        <f>_xlfn.XLOOKUP(G377,'KONP Pricing'!A:A,'KONP Pricing'!B:B,"Not Priced")</f>
        <v>805</v>
      </c>
    </row>
    <row r="378" spans="1:8" x14ac:dyDescent="0.2">
      <c r="A378" s="198" t="s">
        <v>1764</v>
      </c>
      <c r="B378" s="198" t="s">
        <v>1765</v>
      </c>
      <c r="C378" s="198" t="s">
        <v>1766</v>
      </c>
      <c r="D378" s="198" t="s">
        <v>994</v>
      </c>
      <c r="E378" s="539">
        <v>2958465</v>
      </c>
      <c r="F378" s="539">
        <v>44105</v>
      </c>
      <c r="G378" s="198" t="s">
        <v>2143</v>
      </c>
      <c r="H378" s="543">
        <f>_xlfn.XLOOKUP(G378,'KONP Pricing'!A:A,'KONP Pricing'!B:B,"Not Priced")</f>
        <v>550</v>
      </c>
    </row>
    <row r="379" spans="1:8" x14ac:dyDescent="0.2">
      <c r="A379" s="198" t="s">
        <v>1764</v>
      </c>
      <c r="B379" s="198" t="s">
        <v>1765</v>
      </c>
      <c r="C379" s="198" t="s">
        <v>1766</v>
      </c>
      <c r="D379" s="198" t="s">
        <v>1326</v>
      </c>
      <c r="E379" s="539">
        <v>2958465</v>
      </c>
      <c r="F379" s="539">
        <v>44105</v>
      </c>
      <c r="G379" s="198" t="s">
        <v>2144</v>
      </c>
      <c r="H379" s="543">
        <f>_xlfn.XLOOKUP(G379,'KONP Pricing'!A:A,'KONP Pricing'!B:B,"Not Priced")</f>
        <v>750</v>
      </c>
    </row>
    <row r="380" spans="1:8" x14ac:dyDescent="0.2">
      <c r="A380" s="198" t="s">
        <v>1764</v>
      </c>
      <c r="B380" s="198" t="s">
        <v>1765</v>
      </c>
      <c r="C380" s="198" t="s">
        <v>1766</v>
      </c>
      <c r="D380" s="198" t="s">
        <v>1328</v>
      </c>
      <c r="E380" s="539">
        <v>2958465</v>
      </c>
      <c r="F380" s="539">
        <v>44105</v>
      </c>
      <c r="G380" s="198" t="s">
        <v>2145</v>
      </c>
      <c r="H380" s="543">
        <f>_xlfn.XLOOKUP(G380,'KONP Pricing'!A:A,'KONP Pricing'!B:B,"Not Priced")</f>
        <v>675</v>
      </c>
    </row>
    <row r="381" spans="1:8" x14ac:dyDescent="0.2">
      <c r="A381" s="198" t="s">
        <v>1764</v>
      </c>
      <c r="B381" s="198" t="s">
        <v>1765</v>
      </c>
      <c r="C381" s="198" t="s">
        <v>1766</v>
      </c>
      <c r="D381" s="198" t="s">
        <v>1332</v>
      </c>
      <c r="E381" s="539">
        <v>2958465</v>
      </c>
      <c r="F381" s="539">
        <v>44105</v>
      </c>
      <c r="G381" s="198" t="s">
        <v>2146</v>
      </c>
      <c r="H381" s="543">
        <f>_xlfn.XLOOKUP(G381,'KONP Pricing'!A:A,'KONP Pricing'!B:B,"Not Priced")</f>
        <v>405</v>
      </c>
    </row>
    <row r="382" spans="1:8" x14ac:dyDescent="0.2">
      <c r="A382" s="198" t="s">
        <v>1764</v>
      </c>
      <c r="B382" s="198" t="s">
        <v>1765</v>
      </c>
      <c r="C382" s="198" t="s">
        <v>1766</v>
      </c>
      <c r="D382" s="198" t="s">
        <v>164</v>
      </c>
      <c r="E382" s="539">
        <v>2958465</v>
      </c>
      <c r="F382" s="539">
        <v>44105</v>
      </c>
      <c r="G382" s="198" t="s">
        <v>2147</v>
      </c>
      <c r="H382" s="543">
        <f>_xlfn.XLOOKUP(G382,'KONP Pricing'!A:A,'KONP Pricing'!B:B,"Not Priced")</f>
        <v>788</v>
      </c>
    </row>
    <row r="383" spans="1:8" x14ac:dyDescent="0.2">
      <c r="A383" s="198" t="s">
        <v>1764</v>
      </c>
      <c r="B383" s="198" t="s">
        <v>1765</v>
      </c>
      <c r="C383" s="198" t="s">
        <v>1766</v>
      </c>
      <c r="D383" s="198" t="s">
        <v>166</v>
      </c>
      <c r="E383" s="539">
        <v>2958465</v>
      </c>
      <c r="F383" s="539">
        <v>44105</v>
      </c>
      <c r="G383" s="198" t="s">
        <v>2148</v>
      </c>
      <c r="H383" s="543">
        <f>_xlfn.XLOOKUP(G383,'KONP Pricing'!A:A,'KONP Pricing'!B:B,"Not Priced")</f>
        <v>788</v>
      </c>
    </row>
    <row r="384" spans="1:8" x14ac:dyDescent="0.2">
      <c r="A384" s="198" t="s">
        <v>1764</v>
      </c>
      <c r="B384" s="198" t="s">
        <v>1765</v>
      </c>
      <c r="C384" s="198" t="s">
        <v>1766</v>
      </c>
      <c r="D384" s="198" t="s">
        <v>168</v>
      </c>
      <c r="E384" s="539">
        <v>2958465</v>
      </c>
      <c r="F384" s="539">
        <v>44105</v>
      </c>
      <c r="G384" s="198" t="s">
        <v>2149</v>
      </c>
      <c r="H384" s="543">
        <f>_xlfn.XLOOKUP(G384,'KONP Pricing'!A:A,'KONP Pricing'!B:B,"Not Priced")</f>
        <v>788</v>
      </c>
    </row>
    <row r="385" spans="1:8" x14ac:dyDescent="0.2">
      <c r="A385" s="198" t="s">
        <v>1764</v>
      </c>
      <c r="B385" s="198" t="s">
        <v>1765</v>
      </c>
      <c r="C385" s="198" t="s">
        <v>1766</v>
      </c>
      <c r="D385" s="198" t="s">
        <v>170</v>
      </c>
      <c r="E385" s="539">
        <v>2958465</v>
      </c>
      <c r="F385" s="539">
        <v>44105</v>
      </c>
      <c r="G385" s="198" t="s">
        <v>2150</v>
      </c>
      <c r="H385" s="543">
        <f>_xlfn.XLOOKUP(G385,'KONP Pricing'!A:A,'KONP Pricing'!B:B,"Not Priced")</f>
        <v>788</v>
      </c>
    </row>
    <row r="386" spans="1:8" x14ac:dyDescent="0.2">
      <c r="A386" s="198" t="s">
        <v>1764</v>
      </c>
      <c r="B386" s="198" t="s">
        <v>1765</v>
      </c>
      <c r="C386" s="198" t="s">
        <v>1766</v>
      </c>
      <c r="D386" s="198" t="s">
        <v>171</v>
      </c>
      <c r="E386" s="539">
        <v>2958465</v>
      </c>
      <c r="F386" s="539">
        <v>44105</v>
      </c>
      <c r="G386" s="198" t="s">
        <v>2151</v>
      </c>
      <c r="H386" s="543">
        <f>_xlfn.XLOOKUP(G386,'KONP Pricing'!A:A,'KONP Pricing'!B:B,"Not Priced")</f>
        <v>788</v>
      </c>
    </row>
    <row r="387" spans="1:8" x14ac:dyDescent="0.2">
      <c r="A387" s="198" t="s">
        <v>1764</v>
      </c>
      <c r="B387" s="198" t="s">
        <v>1765</v>
      </c>
      <c r="C387" s="198" t="s">
        <v>1766</v>
      </c>
      <c r="D387" s="198" t="s">
        <v>172</v>
      </c>
      <c r="E387" s="539">
        <v>2958465</v>
      </c>
      <c r="F387" s="539">
        <v>44105</v>
      </c>
      <c r="G387" s="198" t="s">
        <v>2152</v>
      </c>
      <c r="H387" s="543">
        <f>_xlfn.XLOOKUP(G387,'KONP Pricing'!A:A,'KONP Pricing'!B:B,"Not Priced")</f>
        <v>295.5</v>
      </c>
    </row>
    <row r="388" spans="1:8" x14ac:dyDescent="0.2">
      <c r="A388" s="198" t="s">
        <v>1764</v>
      </c>
      <c r="B388" s="198" t="s">
        <v>1765</v>
      </c>
      <c r="C388" s="198" t="s">
        <v>1766</v>
      </c>
      <c r="D388" s="198" t="s">
        <v>183</v>
      </c>
      <c r="E388" s="539">
        <v>2958465</v>
      </c>
      <c r="F388" s="539">
        <v>44105</v>
      </c>
      <c r="G388" s="198" t="s">
        <v>2153</v>
      </c>
      <c r="H388" s="543">
        <f>_xlfn.XLOOKUP(G388,'KONP Pricing'!A:A,'KONP Pricing'!B:B,"Not Priced")</f>
        <v>1008</v>
      </c>
    </row>
    <row r="389" spans="1:8" x14ac:dyDescent="0.2">
      <c r="A389" s="198" t="s">
        <v>1764</v>
      </c>
      <c r="B389" s="198" t="s">
        <v>1765</v>
      </c>
      <c r="C389" s="198" t="s">
        <v>1766</v>
      </c>
      <c r="D389" s="198" t="s">
        <v>185</v>
      </c>
      <c r="E389" s="539">
        <v>2958465</v>
      </c>
      <c r="F389" s="539">
        <v>44105</v>
      </c>
      <c r="G389" s="198" t="s">
        <v>2154</v>
      </c>
      <c r="H389" s="543">
        <f>_xlfn.XLOOKUP(G389,'KONP Pricing'!A:A,'KONP Pricing'!B:B,"Not Priced")</f>
        <v>1008</v>
      </c>
    </row>
    <row r="390" spans="1:8" x14ac:dyDescent="0.2">
      <c r="A390" s="198" t="s">
        <v>1764</v>
      </c>
      <c r="B390" s="198" t="s">
        <v>1765</v>
      </c>
      <c r="C390" s="198" t="s">
        <v>1766</v>
      </c>
      <c r="D390" s="198" t="s">
        <v>187</v>
      </c>
      <c r="E390" s="539">
        <v>2958465</v>
      </c>
      <c r="F390" s="539">
        <v>44105</v>
      </c>
      <c r="G390" s="198" t="s">
        <v>2155</v>
      </c>
      <c r="H390" s="543">
        <f>_xlfn.XLOOKUP(G390,'KONP Pricing'!A:A,'KONP Pricing'!B:B,"Not Priced")</f>
        <v>1008</v>
      </c>
    </row>
    <row r="391" spans="1:8" x14ac:dyDescent="0.2">
      <c r="A391" s="198" t="s">
        <v>1764</v>
      </c>
      <c r="B391" s="198" t="s">
        <v>1765</v>
      </c>
      <c r="C391" s="198" t="s">
        <v>1766</v>
      </c>
      <c r="D391" s="198" t="s">
        <v>189</v>
      </c>
      <c r="E391" s="539">
        <v>2958465</v>
      </c>
      <c r="F391" s="539">
        <v>44105</v>
      </c>
      <c r="G391" s="198" t="s">
        <v>2156</v>
      </c>
      <c r="H391" s="543">
        <f>_xlfn.XLOOKUP(G391,'KONP Pricing'!A:A,'KONP Pricing'!B:B,"Not Priced")</f>
        <v>1008</v>
      </c>
    </row>
    <row r="392" spans="1:8" x14ac:dyDescent="0.2">
      <c r="A392" s="198" t="s">
        <v>1764</v>
      </c>
      <c r="B392" s="198" t="s">
        <v>1765</v>
      </c>
      <c r="C392" s="198" t="s">
        <v>1766</v>
      </c>
      <c r="D392" s="198" t="s">
        <v>191</v>
      </c>
      <c r="E392" s="539">
        <v>2958465</v>
      </c>
      <c r="F392" s="539">
        <v>44105</v>
      </c>
      <c r="G392" s="198" t="s">
        <v>2157</v>
      </c>
      <c r="H392" s="543">
        <f>_xlfn.XLOOKUP(G392,'KONP Pricing'!A:A,'KONP Pricing'!B:B,"Not Priced")</f>
        <v>1008</v>
      </c>
    </row>
    <row r="393" spans="1:8" x14ac:dyDescent="0.2">
      <c r="A393" s="198" t="s">
        <v>1764</v>
      </c>
      <c r="B393" s="198" t="s">
        <v>1765</v>
      </c>
      <c r="C393" s="198" t="s">
        <v>1766</v>
      </c>
      <c r="D393" s="198" t="s">
        <v>193</v>
      </c>
      <c r="E393" s="539">
        <v>2958465</v>
      </c>
      <c r="F393" s="539">
        <v>44105</v>
      </c>
      <c r="G393" s="198" t="s">
        <v>2158</v>
      </c>
      <c r="H393" s="543">
        <f>_xlfn.XLOOKUP(G393,'KONP Pricing'!A:A,'KONP Pricing'!B:B,"Not Priced")</f>
        <v>354</v>
      </c>
    </row>
    <row r="394" spans="1:8" x14ac:dyDescent="0.2">
      <c r="A394" s="198" t="s">
        <v>1764</v>
      </c>
      <c r="B394" s="198" t="s">
        <v>1765</v>
      </c>
      <c r="C394" s="198" t="s">
        <v>1766</v>
      </c>
      <c r="D394" s="198" t="s">
        <v>1427</v>
      </c>
      <c r="E394" s="539">
        <v>2958465</v>
      </c>
      <c r="F394" s="539">
        <v>44119</v>
      </c>
      <c r="G394" s="198" t="s">
        <v>2159</v>
      </c>
      <c r="H394" s="543">
        <f>_xlfn.XLOOKUP(G394,'KONP Pricing'!A:A,'KONP Pricing'!B:B,"Not Priced")</f>
        <v>1000</v>
      </c>
    </row>
    <row r="395" spans="1:8" x14ac:dyDescent="0.2">
      <c r="A395" s="198" t="s">
        <v>1764</v>
      </c>
      <c r="B395" s="198" t="s">
        <v>1765</v>
      </c>
      <c r="C395" s="198" t="s">
        <v>1766</v>
      </c>
      <c r="D395" s="198" t="s">
        <v>1429</v>
      </c>
      <c r="E395" s="539">
        <v>2958465</v>
      </c>
      <c r="F395" s="539">
        <v>44105</v>
      </c>
      <c r="G395" s="198" t="s">
        <v>2160</v>
      </c>
      <c r="H395" s="543">
        <f>_xlfn.XLOOKUP(G395,'KONP Pricing'!A:A,'KONP Pricing'!B:B,"Not Priced")</f>
        <v>900</v>
      </c>
    </row>
    <row r="396" spans="1:8" x14ac:dyDescent="0.2">
      <c r="A396" s="198" t="s">
        <v>1764</v>
      </c>
      <c r="B396" s="198" t="s">
        <v>1765</v>
      </c>
      <c r="C396" s="198" t="s">
        <v>1766</v>
      </c>
      <c r="D396" s="198" t="s">
        <v>1433</v>
      </c>
      <c r="E396" s="539">
        <v>2958465</v>
      </c>
      <c r="F396" s="539">
        <v>44105</v>
      </c>
      <c r="G396" s="198" t="s">
        <v>2161</v>
      </c>
      <c r="H396" s="543">
        <f>_xlfn.XLOOKUP(G396,'KONP Pricing'!A:A,'KONP Pricing'!B:B,"Not Priced")</f>
        <v>540</v>
      </c>
    </row>
    <row r="397" spans="1:8" x14ac:dyDescent="0.2">
      <c r="A397" s="198" t="s">
        <v>1764</v>
      </c>
      <c r="B397" s="198" t="s">
        <v>1765</v>
      </c>
      <c r="C397" s="198" t="s">
        <v>1766</v>
      </c>
      <c r="D397" s="198" t="s">
        <v>201</v>
      </c>
      <c r="E397" s="539">
        <v>2958465</v>
      </c>
      <c r="F397" s="539">
        <v>44105</v>
      </c>
      <c r="G397" s="198" t="s">
        <v>2162</v>
      </c>
      <c r="H397" s="543">
        <f>_xlfn.XLOOKUP(G397,'KONP Pricing'!A:A,'KONP Pricing'!B:B,"Not Priced")</f>
        <v>1764</v>
      </c>
    </row>
    <row r="398" spans="1:8" x14ac:dyDescent="0.2">
      <c r="A398" s="198" t="s">
        <v>1764</v>
      </c>
      <c r="B398" s="198" t="s">
        <v>1765</v>
      </c>
      <c r="C398" s="198" t="s">
        <v>1766</v>
      </c>
      <c r="D398" s="198" t="s">
        <v>203</v>
      </c>
      <c r="E398" s="539">
        <v>2958465</v>
      </c>
      <c r="F398" s="539">
        <v>44105</v>
      </c>
      <c r="G398" s="198" t="s">
        <v>2163</v>
      </c>
      <c r="H398" s="543">
        <f>_xlfn.XLOOKUP(G398,'KONP Pricing'!A:A,'KONP Pricing'!B:B,"Not Priced")</f>
        <v>1764</v>
      </c>
    </row>
    <row r="399" spans="1:8" x14ac:dyDescent="0.2">
      <c r="A399" s="198" t="s">
        <v>1764</v>
      </c>
      <c r="B399" s="198" t="s">
        <v>1765</v>
      </c>
      <c r="C399" s="198" t="s">
        <v>1766</v>
      </c>
      <c r="D399" s="198" t="s">
        <v>204</v>
      </c>
      <c r="E399" s="539">
        <v>2958465</v>
      </c>
      <c r="F399" s="539">
        <v>44105</v>
      </c>
      <c r="G399" s="198" t="s">
        <v>2164</v>
      </c>
      <c r="H399" s="543">
        <f>_xlfn.XLOOKUP(G399,'KONP Pricing'!A:A,'KONP Pricing'!B:B,"Not Priced")</f>
        <v>1764</v>
      </c>
    </row>
    <row r="400" spans="1:8" x14ac:dyDescent="0.2">
      <c r="A400" s="198" t="s">
        <v>1764</v>
      </c>
      <c r="B400" s="198" t="s">
        <v>1765</v>
      </c>
      <c r="C400" s="198" t="s">
        <v>1766</v>
      </c>
      <c r="D400" s="198" t="s">
        <v>215</v>
      </c>
      <c r="E400" s="539">
        <v>2958465</v>
      </c>
      <c r="F400" s="539">
        <v>44105</v>
      </c>
      <c r="G400" s="198" t="s">
        <v>2165</v>
      </c>
      <c r="H400" s="543">
        <f>_xlfn.XLOOKUP(G400,'KONP Pricing'!A:A,'KONP Pricing'!B:B,"Not Priced")</f>
        <v>1890</v>
      </c>
    </row>
    <row r="401" spans="1:8" x14ac:dyDescent="0.2">
      <c r="A401" s="198" t="s">
        <v>1764</v>
      </c>
      <c r="B401" s="198" t="s">
        <v>1765</v>
      </c>
      <c r="C401" s="198" t="s">
        <v>1766</v>
      </c>
      <c r="D401" s="198" t="s">
        <v>217</v>
      </c>
      <c r="E401" s="539">
        <v>2958465</v>
      </c>
      <c r="F401" s="539">
        <v>44105</v>
      </c>
      <c r="G401" s="198" t="s">
        <v>2166</v>
      </c>
      <c r="H401" s="543">
        <f>_xlfn.XLOOKUP(G401,'KONP Pricing'!A:A,'KONP Pricing'!B:B,"Not Priced")</f>
        <v>1890</v>
      </c>
    </row>
    <row r="402" spans="1:8" x14ac:dyDescent="0.2">
      <c r="A402" s="198" t="s">
        <v>1764</v>
      </c>
      <c r="B402" s="198" t="s">
        <v>1765</v>
      </c>
      <c r="C402" s="198" t="s">
        <v>1766</v>
      </c>
      <c r="D402" s="198" t="s">
        <v>219</v>
      </c>
      <c r="E402" s="539">
        <v>2958465</v>
      </c>
      <c r="F402" s="539">
        <v>44105</v>
      </c>
      <c r="G402" s="198" t="s">
        <v>2167</v>
      </c>
      <c r="H402" s="543">
        <f>_xlfn.XLOOKUP(G402,'KONP Pricing'!A:A,'KONP Pricing'!B:B,"Not Priced")</f>
        <v>1890</v>
      </c>
    </row>
    <row r="403" spans="1:8" x14ac:dyDescent="0.2">
      <c r="A403" s="198" t="s">
        <v>1764</v>
      </c>
      <c r="B403" s="198" t="s">
        <v>1765</v>
      </c>
      <c r="C403" s="198" t="s">
        <v>1766</v>
      </c>
      <c r="D403" s="198" t="s">
        <v>221</v>
      </c>
      <c r="E403" s="539">
        <v>2958465</v>
      </c>
      <c r="F403" s="539">
        <v>44105</v>
      </c>
      <c r="G403" s="198" t="s">
        <v>2168</v>
      </c>
      <c r="H403" s="543">
        <f>_xlfn.XLOOKUP(G403,'KONP Pricing'!A:A,'KONP Pricing'!B:B,"Not Priced")</f>
        <v>1890</v>
      </c>
    </row>
    <row r="404" spans="1:8" x14ac:dyDescent="0.2">
      <c r="A404" s="198" t="s">
        <v>1764</v>
      </c>
      <c r="B404" s="198" t="s">
        <v>1765</v>
      </c>
      <c r="C404" s="198" t="s">
        <v>1766</v>
      </c>
      <c r="D404" s="198" t="s">
        <v>223</v>
      </c>
      <c r="E404" s="539">
        <v>2958465</v>
      </c>
      <c r="F404" s="539">
        <v>44105</v>
      </c>
      <c r="G404" s="198" t="s">
        <v>2169</v>
      </c>
      <c r="H404" s="543">
        <f>_xlfn.XLOOKUP(G404,'KONP Pricing'!A:A,'KONP Pricing'!B:B,"Not Priced")</f>
        <v>1890</v>
      </c>
    </row>
    <row r="405" spans="1:8" x14ac:dyDescent="0.2">
      <c r="A405" s="198" t="s">
        <v>1764</v>
      </c>
      <c r="B405" s="198" t="s">
        <v>1765</v>
      </c>
      <c r="C405" s="198" t="s">
        <v>1766</v>
      </c>
      <c r="D405" s="198" t="s">
        <v>225</v>
      </c>
      <c r="E405" s="539">
        <v>2958465</v>
      </c>
      <c r="F405" s="539">
        <v>44105</v>
      </c>
      <c r="G405" s="198" t="s">
        <v>2170</v>
      </c>
      <c r="H405" s="543">
        <f>_xlfn.XLOOKUP(G405,'KONP Pricing'!A:A,'KONP Pricing'!B:B,"Not Priced")</f>
        <v>688.5</v>
      </c>
    </row>
    <row r="406" spans="1:8" x14ac:dyDescent="0.2">
      <c r="A406" s="198" t="s">
        <v>1764</v>
      </c>
      <c r="B406" s="198" t="s">
        <v>1765</v>
      </c>
      <c r="C406" s="198" t="s">
        <v>1766</v>
      </c>
      <c r="D406" s="198" t="s">
        <v>1406</v>
      </c>
      <c r="E406" s="539">
        <v>2958465</v>
      </c>
      <c r="F406" s="539">
        <v>44119</v>
      </c>
      <c r="G406" s="198" t="s">
        <v>2171</v>
      </c>
      <c r="H406" s="543">
        <f>_xlfn.XLOOKUP(G406,'KONP Pricing'!A:A,'KONP Pricing'!B:B,"Not Priced")</f>
        <v>1890</v>
      </c>
    </row>
    <row r="407" spans="1:8" x14ac:dyDescent="0.2">
      <c r="A407" s="198" t="s">
        <v>1764</v>
      </c>
      <c r="B407" s="198" t="s">
        <v>1765</v>
      </c>
      <c r="C407" s="198" t="s">
        <v>1766</v>
      </c>
      <c r="D407" s="198" t="s">
        <v>1408</v>
      </c>
      <c r="E407" s="539">
        <v>2958465</v>
      </c>
      <c r="F407" s="539">
        <v>44105</v>
      </c>
      <c r="G407" s="198" t="s">
        <v>2172</v>
      </c>
      <c r="H407" s="543">
        <f>_xlfn.XLOOKUP(G407,'KONP Pricing'!A:A,'KONP Pricing'!B:B,"Not Priced")</f>
        <v>1701</v>
      </c>
    </row>
    <row r="408" spans="1:8" x14ac:dyDescent="0.2">
      <c r="A408" s="198" t="s">
        <v>1764</v>
      </c>
      <c r="B408" s="198" t="s">
        <v>1765</v>
      </c>
      <c r="C408" s="198" t="s">
        <v>1766</v>
      </c>
      <c r="D408" s="198" t="s">
        <v>1412</v>
      </c>
      <c r="E408" s="539">
        <v>2958465</v>
      </c>
      <c r="F408" s="539">
        <v>44105</v>
      </c>
      <c r="G408" s="198" t="s">
        <v>2173</v>
      </c>
      <c r="H408" s="543">
        <f>_xlfn.XLOOKUP(G408,'KONP Pricing'!A:A,'KONP Pricing'!B:B,"Not Priced")</f>
        <v>1021</v>
      </c>
    </row>
    <row r="409" spans="1:8" x14ac:dyDescent="0.2">
      <c r="A409" s="198" t="s">
        <v>1764</v>
      </c>
      <c r="B409" s="198" t="s">
        <v>1765</v>
      </c>
      <c r="C409" s="198" t="s">
        <v>1766</v>
      </c>
      <c r="D409" s="198" t="s">
        <v>275</v>
      </c>
      <c r="E409" s="539">
        <v>2958465</v>
      </c>
      <c r="F409" s="539">
        <v>44105</v>
      </c>
      <c r="G409" s="198" t="s">
        <v>2174</v>
      </c>
      <c r="H409" s="543">
        <f>_xlfn.XLOOKUP(G409,'KONP Pricing'!A:A,'KONP Pricing'!B:B,"Not Priced")</f>
        <v>1995</v>
      </c>
    </row>
    <row r="410" spans="1:8" x14ac:dyDescent="0.2">
      <c r="A410" s="198" t="s">
        <v>1764</v>
      </c>
      <c r="B410" s="198" t="s">
        <v>1765</v>
      </c>
      <c r="C410" s="198" t="s">
        <v>1766</v>
      </c>
      <c r="D410" s="198" t="s">
        <v>1096</v>
      </c>
      <c r="E410" s="539">
        <v>2958465</v>
      </c>
      <c r="F410" s="539">
        <v>44105</v>
      </c>
      <c r="G410" s="198" t="s">
        <v>2175</v>
      </c>
      <c r="H410" s="543">
        <f>_xlfn.XLOOKUP(G410,'KONP Pricing'!A:A,'KONP Pricing'!B:B,"Not Priced")</f>
        <v>895</v>
      </c>
    </row>
    <row r="411" spans="1:8" x14ac:dyDescent="0.2">
      <c r="A411" s="198" t="s">
        <v>1764</v>
      </c>
      <c r="B411" s="198" t="s">
        <v>1765</v>
      </c>
      <c r="C411" s="198" t="s">
        <v>1766</v>
      </c>
      <c r="D411" s="198" t="s">
        <v>99</v>
      </c>
      <c r="E411" s="539">
        <v>2958465</v>
      </c>
      <c r="F411" s="539">
        <v>44105</v>
      </c>
      <c r="G411" s="198" t="s">
        <v>2176</v>
      </c>
      <c r="H411" s="543">
        <f>_xlfn.XLOOKUP(G411,'KONP Pricing'!A:A,'KONP Pricing'!B:B,"Not Priced")</f>
        <v>2090</v>
      </c>
    </row>
    <row r="412" spans="1:8" x14ac:dyDescent="0.2">
      <c r="A412" s="198" t="s">
        <v>1764</v>
      </c>
      <c r="B412" s="198" t="s">
        <v>1765</v>
      </c>
      <c r="C412" s="198" t="s">
        <v>1766</v>
      </c>
      <c r="D412" s="198" t="s">
        <v>100</v>
      </c>
      <c r="E412" s="539">
        <v>2958465</v>
      </c>
      <c r="F412" s="539">
        <v>44105</v>
      </c>
      <c r="G412" s="198" t="s">
        <v>2177</v>
      </c>
      <c r="H412" s="543">
        <f>_xlfn.XLOOKUP(G412,'KONP Pricing'!A:A,'KONP Pricing'!B:B,"Not Priced")</f>
        <v>2090</v>
      </c>
    </row>
    <row r="413" spans="1:8" x14ac:dyDescent="0.2">
      <c r="A413" s="198" t="s">
        <v>1764</v>
      </c>
      <c r="B413" s="198" t="s">
        <v>1765</v>
      </c>
      <c r="C413" s="198" t="s">
        <v>1766</v>
      </c>
      <c r="D413" s="198" t="s">
        <v>101</v>
      </c>
      <c r="E413" s="539">
        <v>2958465</v>
      </c>
      <c r="F413" s="539">
        <v>44105</v>
      </c>
      <c r="G413" s="198" t="s">
        <v>2178</v>
      </c>
      <c r="H413" s="543">
        <f>_xlfn.XLOOKUP(G413,'KONP Pricing'!A:A,'KONP Pricing'!B:B,"Not Priced")</f>
        <v>2090</v>
      </c>
    </row>
    <row r="414" spans="1:8" x14ac:dyDescent="0.2">
      <c r="A414" s="198" t="s">
        <v>1764</v>
      </c>
      <c r="B414" s="198" t="s">
        <v>1765</v>
      </c>
      <c r="C414" s="198" t="s">
        <v>1766</v>
      </c>
      <c r="D414" s="198" t="s">
        <v>102</v>
      </c>
      <c r="E414" s="539">
        <v>2958465</v>
      </c>
      <c r="F414" s="539">
        <v>44105</v>
      </c>
      <c r="G414" s="198" t="s">
        <v>2179</v>
      </c>
      <c r="H414" s="543">
        <f>_xlfn.XLOOKUP(G414,'KONP Pricing'!A:A,'KONP Pricing'!B:B,"Not Priced")</f>
        <v>2090</v>
      </c>
    </row>
    <row r="415" spans="1:8" x14ac:dyDescent="0.2">
      <c r="A415" s="198" t="s">
        <v>1764</v>
      </c>
      <c r="B415" s="198" t="s">
        <v>1765</v>
      </c>
      <c r="C415" s="198" t="s">
        <v>1766</v>
      </c>
      <c r="D415" s="198" t="s">
        <v>103</v>
      </c>
      <c r="E415" s="539">
        <v>2958465</v>
      </c>
      <c r="F415" s="539">
        <v>44105</v>
      </c>
      <c r="G415" s="198" t="s">
        <v>2180</v>
      </c>
      <c r="H415" s="543">
        <f>_xlfn.XLOOKUP(G415,'KONP Pricing'!A:A,'KONP Pricing'!B:B,"Not Priced")</f>
        <v>2090</v>
      </c>
    </row>
    <row r="416" spans="1:8" x14ac:dyDescent="0.2">
      <c r="A416" s="198" t="s">
        <v>1764</v>
      </c>
      <c r="B416" s="198" t="s">
        <v>1765</v>
      </c>
      <c r="C416" s="198" t="s">
        <v>1766</v>
      </c>
      <c r="D416" s="198" t="s">
        <v>1073</v>
      </c>
      <c r="E416" s="539">
        <v>2958465</v>
      </c>
      <c r="F416" s="539">
        <v>44105</v>
      </c>
      <c r="G416" s="198" t="s">
        <v>2181</v>
      </c>
      <c r="H416" s="543">
        <f>_xlfn.XLOOKUP(G416,'KONP Pricing'!A:A,'KONP Pricing'!B:B,"Not Priced")</f>
        <v>1100</v>
      </c>
    </row>
    <row r="417" spans="1:8" x14ac:dyDescent="0.2">
      <c r="A417" s="198" t="s">
        <v>1764</v>
      </c>
      <c r="B417" s="198" t="s">
        <v>1765</v>
      </c>
      <c r="C417" s="198" t="s">
        <v>1766</v>
      </c>
      <c r="D417" s="198" t="s">
        <v>1386</v>
      </c>
      <c r="E417" s="539">
        <v>2958465</v>
      </c>
      <c r="F417" s="539">
        <v>44119</v>
      </c>
      <c r="G417" s="198" t="s">
        <v>2182</v>
      </c>
      <c r="H417" s="543">
        <f>_xlfn.XLOOKUP(G417,'KONP Pricing'!A:A,'KONP Pricing'!B:B,"Not Priced")</f>
        <v>2090</v>
      </c>
    </row>
    <row r="418" spans="1:8" x14ac:dyDescent="0.2">
      <c r="A418" s="198" t="s">
        <v>1764</v>
      </c>
      <c r="B418" s="198" t="s">
        <v>1765</v>
      </c>
      <c r="C418" s="198" t="s">
        <v>1766</v>
      </c>
      <c r="D418" s="198" t="s">
        <v>1387</v>
      </c>
      <c r="E418" s="539">
        <v>2958465</v>
      </c>
      <c r="F418" s="539">
        <v>44105</v>
      </c>
      <c r="G418" s="198" t="s">
        <v>2183</v>
      </c>
      <c r="H418" s="543">
        <f>_xlfn.XLOOKUP(G418,'KONP Pricing'!A:A,'KONP Pricing'!B:B,"Not Priced")</f>
        <v>1881</v>
      </c>
    </row>
    <row r="419" spans="1:8" x14ac:dyDescent="0.2">
      <c r="A419" s="198" t="s">
        <v>1764</v>
      </c>
      <c r="B419" s="198" t="s">
        <v>1765</v>
      </c>
      <c r="C419" s="198" t="s">
        <v>1766</v>
      </c>
      <c r="D419" s="198" t="s">
        <v>1388</v>
      </c>
      <c r="E419" s="539">
        <v>2958465</v>
      </c>
      <c r="F419" s="539">
        <v>44105</v>
      </c>
      <c r="G419" s="198" t="s">
        <v>2184</v>
      </c>
      <c r="H419" s="543">
        <f>_xlfn.XLOOKUP(G419,'KONP Pricing'!A:A,'KONP Pricing'!B:B,"Not Priced")</f>
        <v>1129</v>
      </c>
    </row>
    <row r="420" spans="1:8" x14ac:dyDescent="0.2">
      <c r="A420" s="198" t="s">
        <v>1764</v>
      </c>
      <c r="B420" s="198" t="s">
        <v>1765</v>
      </c>
      <c r="C420" s="198" t="s">
        <v>1766</v>
      </c>
      <c r="D420" s="198" t="s">
        <v>1383</v>
      </c>
      <c r="E420" s="539">
        <v>2958465</v>
      </c>
      <c r="F420" s="539">
        <v>44105</v>
      </c>
      <c r="G420" s="198" t="s">
        <v>2185</v>
      </c>
      <c r="H420" s="543">
        <f>_xlfn.XLOOKUP(G420,'KONP Pricing'!A:A,'KONP Pricing'!B:B,"Not Priced")</f>
        <v>2900</v>
      </c>
    </row>
    <row r="421" spans="1:8" x14ac:dyDescent="0.2">
      <c r="A421" s="198" t="s">
        <v>1764</v>
      </c>
      <c r="B421" s="198" t="s">
        <v>1765</v>
      </c>
      <c r="C421" s="198" t="s">
        <v>1766</v>
      </c>
      <c r="D421" s="198" t="s">
        <v>1384</v>
      </c>
      <c r="E421" s="539">
        <v>2958465</v>
      </c>
      <c r="F421" s="539">
        <v>44119</v>
      </c>
      <c r="G421" s="198" t="s">
        <v>2186</v>
      </c>
      <c r="H421" s="543">
        <f>_xlfn.XLOOKUP(G421,'KONP Pricing'!A:A,'KONP Pricing'!B:B,"Not Priced")</f>
        <v>2610</v>
      </c>
    </row>
    <row r="422" spans="1:8" x14ac:dyDescent="0.2">
      <c r="A422" s="198" t="s">
        <v>1764</v>
      </c>
      <c r="B422" s="198" t="s">
        <v>1765</v>
      </c>
      <c r="C422" s="198" t="s">
        <v>1766</v>
      </c>
      <c r="D422" s="198" t="s">
        <v>1385</v>
      </c>
      <c r="E422" s="539">
        <v>2958465</v>
      </c>
      <c r="F422" s="539">
        <v>44105</v>
      </c>
      <c r="G422" s="198" t="s">
        <v>2187</v>
      </c>
      <c r="H422" s="543">
        <f>_xlfn.XLOOKUP(G422,'KONP Pricing'!A:A,'KONP Pricing'!B:B,"Not Priced")</f>
        <v>1566</v>
      </c>
    </row>
    <row r="423" spans="1:8" x14ac:dyDescent="0.2">
      <c r="A423" s="198" t="s">
        <v>1764</v>
      </c>
      <c r="B423" s="198" t="s">
        <v>1765</v>
      </c>
      <c r="C423" s="198" t="s">
        <v>1766</v>
      </c>
      <c r="D423" s="198" t="s">
        <v>104</v>
      </c>
      <c r="E423" s="539">
        <v>2958465</v>
      </c>
      <c r="F423" s="539">
        <v>44105</v>
      </c>
      <c r="G423" s="198" t="s">
        <v>2188</v>
      </c>
      <c r="H423" s="543">
        <f>_xlfn.XLOOKUP(G423,'KONP Pricing'!A:A,'KONP Pricing'!B:B,"Not Priced")</f>
        <v>2888</v>
      </c>
    </row>
    <row r="424" spans="1:8" x14ac:dyDescent="0.2">
      <c r="A424" s="198" t="s">
        <v>1764</v>
      </c>
      <c r="B424" s="198" t="s">
        <v>1765</v>
      </c>
      <c r="C424" s="198" t="s">
        <v>1766</v>
      </c>
      <c r="D424" s="198" t="s">
        <v>105</v>
      </c>
      <c r="E424" s="539">
        <v>2958465</v>
      </c>
      <c r="F424" s="539">
        <v>44105</v>
      </c>
      <c r="G424" s="198" t="s">
        <v>2189</v>
      </c>
      <c r="H424" s="543">
        <f>_xlfn.XLOOKUP(G424,'KONP Pricing'!A:A,'KONP Pricing'!B:B,"Not Priced")</f>
        <v>2888</v>
      </c>
    </row>
    <row r="425" spans="1:8" x14ac:dyDescent="0.2">
      <c r="A425" s="198" t="s">
        <v>1764</v>
      </c>
      <c r="B425" s="198" t="s">
        <v>1765</v>
      </c>
      <c r="C425" s="198" t="s">
        <v>1766</v>
      </c>
      <c r="D425" s="198" t="s">
        <v>106</v>
      </c>
      <c r="E425" s="539">
        <v>2958465</v>
      </c>
      <c r="F425" s="539">
        <v>44105</v>
      </c>
      <c r="G425" s="198" t="s">
        <v>2190</v>
      </c>
      <c r="H425" s="543">
        <f>_xlfn.XLOOKUP(G425,'KONP Pricing'!A:A,'KONP Pricing'!B:B,"Not Priced")</f>
        <v>2888</v>
      </c>
    </row>
    <row r="426" spans="1:8" x14ac:dyDescent="0.2">
      <c r="A426" s="198" t="s">
        <v>1764</v>
      </c>
      <c r="B426" s="198" t="s">
        <v>1765</v>
      </c>
      <c r="C426" s="198" t="s">
        <v>1766</v>
      </c>
      <c r="D426" s="198" t="s">
        <v>107</v>
      </c>
      <c r="E426" s="539">
        <v>2958465</v>
      </c>
      <c r="F426" s="539">
        <v>44105</v>
      </c>
      <c r="G426" s="198" t="s">
        <v>2191</v>
      </c>
      <c r="H426" s="543">
        <f>_xlfn.XLOOKUP(G426,'KONP Pricing'!A:A,'KONP Pricing'!B:B,"Not Priced")</f>
        <v>2888</v>
      </c>
    </row>
    <row r="427" spans="1:8" x14ac:dyDescent="0.2">
      <c r="A427" s="198" t="s">
        <v>1764</v>
      </c>
      <c r="B427" s="198" t="s">
        <v>1765</v>
      </c>
      <c r="C427" s="198" t="s">
        <v>1766</v>
      </c>
      <c r="D427" s="198" t="s">
        <v>108</v>
      </c>
      <c r="E427" s="539">
        <v>2958465</v>
      </c>
      <c r="F427" s="539">
        <v>44105</v>
      </c>
      <c r="G427" s="198" t="s">
        <v>2192</v>
      </c>
      <c r="H427" s="543">
        <f>_xlfn.XLOOKUP(G427,'KONP Pricing'!A:A,'KONP Pricing'!B:B,"Not Priced")</f>
        <v>2888</v>
      </c>
    </row>
    <row r="428" spans="1:8" x14ac:dyDescent="0.2">
      <c r="A428" s="198" t="s">
        <v>1764</v>
      </c>
      <c r="B428" s="198" t="s">
        <v>1765</v>
      </c>
      <c r="C428" s="198" t="s">
        <v>1766</v>
      </c>
      <c r="D428" s="198" t="s">
        <v>1068</v>
      </c>
      <c r="E428" s="539">
        <v>2958465</v>
      </c>
      <c r="F428" s="539">
        <v>44105</v>
      </c>
      <c r="G428" s="198" t="s">
        <v>2193</v>
      </c>
      <c r="H428" s="543">
        <f>_xlfn.XLOOKUP(G428,'KONP Pricing'!A:A,'KONP Pricing'!B:B,"Not Priced")</f>
        <v>1428</v>
      </c>
    </row>
    <row r="429" spans="1:8" x14ac:dyDescent="0.2">
      <c r="A429" s="198" t="s">
        <v>1764</v>
      </c>
      <c r="B429" s="198" t="s">
        <v>1765</v>
      </c>
      <c r="C429" s="198" t="s">
        <v>1766</v>
      </c>
      <c r="D429" s="198" t="s">
        <v>109</v>
      </c>
      <c r="E429" s="539">
        <v>2958465</v>
      </c>
      <c r="F429" s="539">
        <v>44105</v>
      </c>
      <c r="G429" s="198" t="s">
        <v>2194</v>
      </c>
      <c r="H429" s="543">
        <f>_xlfn.XLOOKUP(G429,'KONP Pricing'!A:A,'KONP Pricing'!B:B,"Not Priced")</f>
        <v>3019</v>
      </c>
    </row>
    <row r="430" spans="1:8" x14ac:dyDescent="0.2">
      <c r="A430" s="198" t="s">
        <v>1764</v>
      </c>
      <c r="B430" s="198" t="s">
        <v>1765</v>
      </c>
      <c r="C430" s="198" t="s">
        <v>1766</v>
      </c>
      <c r="D430" s="198" t="s">
        <v>110</v>
      </c>
      <c r="E430" s="539">
        <v>2958465</v>
      </c>
      <c r="F430" s="539">
        <v>44105</v>
      </c>
      <c r="G430" s="198" t="s">
        <v>2195</v>
      </c>
      <c r="H430" s="543">
        <f>_xlfn.XLOOKUP(G430,'KONP Pricing'!A:A,'KONP Pricing'!B:B,"Not Priced")</f>
        <v>3019</v>
      </c>
    </row>
    <row r="431" spans="1:8" x14ac:dyDescent="0.2">
      <c r="A431" s="198" t="s">
        <v>1764</v>
      </c>
      <c r="B431" s="198" t="s">
        <v>1765</v>
      </c>
      <c r="C431" s="198" t="s">
        <v>1766</v>
      </c>
      <c r="D431" s="198" t="s">
        <v>111</v>
      </c>
      <c r="E431" s="539">
        <v>2958465</v>
      </c>
      <c r="F431" s="539">
        <v>44105</v>
      </c>
      <c r="G431" s="198" t="s">
        <v>2196</v>
      </c>
      <c r="H431" s="543">
        <f>_xlfn.XLOOKUP(G431,'KONP Pricing'!A:A,'KONP Pricing'!B:B,"Not Priced")</f>
        <v>3019</v>
      </c>
    </row>
    <row r="432" spans="1:8" x14ac:dyDescent="0.2">
      <c r="A432" s="198" t="s">
        <v>1764</v>
      </c>
      <c r="B432" s="198" t="s">
        <v>1765</v>
      </c>
      <c r="C432" s="198" t="s">
        <v>1766</v>
      </c>
      <c r="D432" s="198" t="s">
        <v>112</v>
      </c>
      <c r="E432" s="539">
        <v>2958465</v>
      </c>
      <c r="F432" s="539">
        <v>44105</v>
      </c>
      <c r="G432" s="198" t="s">
        <v>2197</v>
      </c>
      <c r="H432" s="543">
        <f>_xlfn.XLOOKUP(G432,'KONP Pricing'!A:A,'KONP Pricing'!B:B,"Not Priced")</f>
        <v>3019</v>
      </c>
    </row>
    <row r="433" spans="1:8" x14ac:dyDescent="0.2">
      <c r="A433" s="198" t="s">
        <v>1764</v>
      </c>
      <c r="B433" s="198" t="s">
        <v>1765</v>
      </c>
      <c r="C433" s="198" t="s">
        <v>1766</v>
      </c>
      <c r="D433" s="198" t="s">
        <v>113</v>
      </c>
      <c r="E433" s="539">
        <v>2958465</v>
      </c>
      <c r="F433" s="539">
        <v>44105</v>
      </c>
      <c r="G433" s="198" t="s">
        <v>2198</v>
      </c>
      <c r="H433" s="543">
        <f>_xlfn.XLOOKUP(G433,'KONP Pricing'!A:A,'KONP Pricing'!B:B,"Not Priced")</f>
        <v>3019</v>
      </c>
    </row>
    <row r="434" spans="1:8" x14ac:dyDescent="0.2">
      <c r="A434" s="198" t="s">
        <v>1764</v>
      </c>
      <c r="B434" s="198" t="s">
        <v>1765</v>
      </c>
      <c r="C434" s="198" t="s">
        <v>1766</v>
      </c>
      <c r="D434" s="198" t="s">
        <v>1071</v>
      </c>
      <c r="E434" s="539">
        <v>2958465</v>
      </c>
      <c r="F434" s="539">
        <v>44105</v>
      </c>
      <c r="G434" s="198" t="s">
        <v>2199</v>
      </c>
      <c r="H434" s="543">
        <f>_xlfn.XLOOKUP(G434,'KONP Pricing'!A:A,'KONP Pricing'!B:B,"Not Priced")</f>
        <v>1500</v>
      </c>
    </row>
    <row r="435" spans="1:8" x14ac:dyDescent="0.2">
      <c r="A435" s="198" t="s">
        <v>1764</v>
      </c>
      <c r="B435" s="198" t="s">
        <v>1765</v>
      </c>
      <c r="C435" s="198" t="s">
        <v>1766</v>
      </c>
      <c r="D435" s="198" t="s">
        <v>479</v>
      </c>
      <c r="E435" s="539">
        <v>2958465</v>
      </c>
      <c r="F435" s="539">
        <v>44105</v>
      </c>
      <c r="G435" s="198" t="s">
        <v>2200</v>
      </c>
      <c r="H435" s="543">
        <f>_xlfn.XLOOKUP(G435,'KONP Pricing'!A:A,'KONP Pricing'!B:B,"Not Priced")</f>
        <v>756</v>
      </c>
    </row>
    <row r="436" spans="1:8" x14ac:dyDescent="0.2">
      <c r="A436" s="198" t="s">
        <v>1764</v>
      </c>
      <c r="B436" s="198" t="s">
        <v>1765</v>
      </c>
      <c r="C436" s="198" t="s">
        <v>1766</v>
      </c>
      <c r="D436" s="198" t="s">
        <v>481</v>
      </c>
      <c r="E436" s="539">
        <v>2958465</v>
      </c>
      <c r="F436" s="539">
        <v>44105</v>
      </c>
      <c r="G436" s="198" t="s">
        <v>2201</v>
      </c>
      <c r="H436" s="543">
        <f>_xlfn.XLOOKUP(G436,'KONP Pricing'!A:A,'KONP Pricing'!B:B,"Not Priced")</f>
        <v>756</v>
      </c>
    </row>
    <row r="437" spans="1:8" x14ac:dyDescent="0.2">
      <c r="A437" s="198" t="s">
        <v>1764</v>
      </c>
      <c r="B437" s="198" t="s">
        <v>1765</v>
      </c>
      <c r="C437" s="198" t="s">
        <v>1766</v>
      </c>
      <c r="D437" s="198" t="s">
        <v>483</v>
      </c>
      <c r="E437" s="539">
        <v>2958465</v>
      </c>
      <c r="F437" s="539">
        <v>44105</v>
      </c>
      <c r="G437" s="198" t="s">
        <v>2202</v>
      </c>
      <c r="H437" s="543">
        <f>_xlfn.XLOOKUP(G437,'KONP Pricing'!A:A,'KONP Pricing'!B:B,"Not Priced")</f>
        <v>756</v>
      </c>
    </row>
    <row r="438" spans="1:8" x14ac:dyDescent="0.2">
      <c r="A438" s="198" t="s">
        <v>1764</v>
      </c>
      <c r="B438" s="198" t="s">
        <v>1765</v>
      </c>
      <c r="C438" s="198" t="s">
        <v>1766</v>
      </c>
      <c r="D438" s="198" t="s">
        <v>485</v>
      </c>
      <c r="E438" s="539">
        <v>2958465</v>
      </c>
      <c r="F438" s="539">
        <v>44105</v>
      </c>
      <c r="G438" s="198" t="s">
        <v>2203</v>
      </c>
      <c r="H438" s="543">
        <f>_xlfn.XLOOKUP(G438,'KONP Pricing'!A:A,'KONP Pricing'!B:B,"Not Priced")</f>
        <v>756</v>
      </c>
    </row>
    <row r="439" spans="1:8" x14ac:dyDescent="0.2">
      <c r="A439" s="198" t="s">
        <v>1764</v>
      </c>
      <c r="B439" s="198" t="s">
        <v>1765</v>
      </c>
      <c r="C439" s="198" t="s">
        <v>1766</v>
      </c>
      <c r="D439" s="198" t="s">
        <v>486</v>
      </c>
      <c r="E439" s="539">
        <v>2958465</v>
      </c>
      <c r="F439" s="539">
        <v>44105</v>
      </c>
      <c r="G439" s="198" t="s">
        <v>2204</v>
      </c>
      <c r="H439" s="543">
        <f>_xlfn.XLOOKUP(G439,'KONP Pricing'!A:A,'KONP Pricing'!B:B,"Not Priced")</f>
        <v>756</v>
      </c>
    </row>
    <row r="440" spans="1:8" x14ac:dyDescent="0.2">
      <c r="A440" s="198" t="s">
        <v>1764</v>
      </c>
      <c r="B440" s="198" t="s">
        <v>1765</v>
      </c>
      <c r="C440" s="198" t="s">
        <v>1766</v>
      </c>
      <c r="D440" s="198" t="s">
        <v>495</v>
      </c>
      <c r="E440" s="539">
        <v>2958465</v>
      </c>
      <c r="F440" s="539">
        <v>44105</v>
      </c>
      <c r="G440" s="198" t="s">
        <v>2205</v>
      </c>
      <c r="H440" s="543">
        <f>_xlfn.XLOOKUP(G440,'KONP Pricing'!A:A,'KONP Pricing'!B:B,"Not Priced")</f>
        <v>1019</v>
      </c>
    </row>
    <row r="441" spans="1:8" x14ac:dyDescent="0.2">
      <c r="A441" s="198" t="s">
        <v>1764</v>
      </c>
      <c r="B441" s="198" t="s">
        <v>1765</v>
      </c>
      <c r="C441" s="198" t="s">
        <v>1766</v>
      </c>
      <c r="D441" s="198" t="s">
        <v>497</v>
      </c>
      <c r="E441" s="539">
        <v>2958465</v>
      </c>
      <c r="F441" s="539">
        <v>44105</v>
      </c>
      <c r="G441" s="198" t="s">
        <v>2206</v>
      </c>
      <c r="H441" s="543">
        <f>_xlfn.XLOOKUP(G441,'KONP Pricing'!A:A,'KONP Pricing'!B:B,"Not Priced")</f>
        <v>1019</v>
      </c>
    </row>
    <row r="442" spans="1:8" x14ac:dyDescent="0.2">
      <c r="A442" s="198" t="s">
        <v>1764</v>
      </c>
      <c r="B442" s="198" t="s">
        <v>1765</v>
      </c>
      <c r="C442" s="198" t="s">
        <v>1766</v>
      </c>
      <c r="D442" s="198" t="s">
        <v>499</v>
      </c>
      <c r="E442" s="539">
        <v>2958465</v>
      </c>
      <c r="F442" s="539">
        <v>44105</v>
      </c>
      <c r="G442" s="198" t="s">
        <v>2207</v>
      </c>
      <c r="H442" s="543">
        <f>_xlfn.XLOOKUP(G442,'KONP Pricing'!A:A,'KONP Pricing'!B:B,"Not Priced")</f>
        <v>1019</v>
      </c>
    </row>
    <row r="443" spans="1:8" x14ac:dyDescent="0.2">
      <c r="A443" s="198" t="s">
        <v>1764</v>
      </c>
      <c r="B443" s="198" t="s">
        <v>1765</v>
      </c>
      <c r="C443" s="198" t="s">
        <v>1766</v>
      </c>
      <c r="D443" s="198" t="s">
        <v>501</v>
      </c>
      <c r="E443" s="539">
        <v>2958465</v>
      </c>
      <c r="F443" s="539">
        <v>44105</v>
      </c>
      <c r="G443" s="198" t="s">
        <v>2208</v>
      </c>
      <c r="H443" s="543">
        <f>_xlfn.XLOOKUP(G443,'KONP Pricing'!A:A,'KONP Pricing'!B:B,"Not Priced")</f>
        <v>1019</v>
      </c>
    </row>
    <row r="444" spans="1:8" x14ac:dyDescent="0.2">
      <c r="A444" s="198" t="s">
        <v>1764</v>
      </c>
      <c r="B444" s="198" t="s">
        <v>1765</v>
      </c>
      <c r="C444" s="198" t="s">
        <v>1766</v>
      </c>
      <c r="D444" s="198" t="s">
        <v>502</v>
      </c>
      <c r="E444" s="539">
        <v>2958465</v>
      </c>
      <c r="F444" s="539">
        <v>44105</v>
      </c>
      <c r="G444" s="198" t="s">
        <v>2209</v>
      </c>
      <c r="H444" s="543">
        <f>_xlfn.XLOOKUP(G444,'KONP Pricing'!A:A,'KONP Pricing'!B:B,"Not Priced")</f>
        <v>1019</v>
      </c>
    </row>
    <row r="445" spans="1:8" x14ac:dyDescent="0.2">
      <c r="A445" s="198" t="s">
        <v>1764</v>
      </c>
      <c r="B445" s="198" t="s">
        <v>1765</v>
      </c>
      <c r="C445" s="198" t="s">
        <v>1766</v>
      </c>
      <c r="D445" s="198" t="s">
        <v>262</v>
      </c>
      <c r="E445" s="539">
        <v>2958465</v>
      </c>
      <c r="F445" s="539">
        <v>44105</v>
      </c>
      <c r="G445" s="198" t="s">
        <v>2210</v>
      </c>
      <c r="H445" s="543">
        <f>_xlfn.XLOOKUP(G445,'KONP Pricing'!A:A,'KONP Pricing'!B:B,"Not Priced")</f>
        <v>1013</v>
      </c>
    </row>
    <row r="446" spans="1:8" x14ac:dyDescent="0.2">
      <c r="A446" s="198" t="s">
        <v>1764</v>
      </c>
      <c r="B446" s="198" t="s">
        <v>1765</v>
      </c>
      <c r="C446" s="198" t="s">
        <v>1766</v>
      </c>
      <c r="D446" s="198" t="s">
        <v>246</v>
      </c>
      <c r="E446" s="539">
        <v>2958465</v>
      </c>
      <c r="F446" s="539">
        <v>44105</v>
      </c>
      <c r="G446" s="198" t="s">
        <v>2211</v>
      </c>
      <c r="H446" s="543">
        <f>_xlfn.XLOOKUP(G446,'KONP Pricing'!A:A,'KONP Pricing'!B:B,"Not Priced")</f>
        <v>588</v>
      </c>
    </row>
    <row r="447" spans="1:8" x14ac:dyDescent="0.2">
      <c r="A447" s="198" t="s">
        <v>1764</v>
      </c>
      <c r="B447" s="198" t="s">
        <v>1765</v>
      </c>
      <c r="C447" s="198" t="s">
        <v>1766</v>
      </c>
      <c r="D447" s="198" t="s">
        <v>248</v>
      </c>
      <c r="E447" s="539">
        <v>2958465</v>
      </c>
      <c r="F447" s="539">
        <v>44105</v>
      </c>
      <c r="G447" s="198" t="s">
        <v>2212</v>
      </c>
      <c r="H447" s="543">
        <f>_xlfn.XLOOKUP(G447,'KONP Pricing'!A:A,'KONP Pricing'!B:B,"Not Priced")</f>
        <v>588</v>
      </c>
    </row>
    <row r="448" spans="1:8" x14ac:dyDescent="0.2">
      <c r="A448" s="198" t="s">
        <v>1764</v>
      </c>
      <c r="B448" s="198" t="s">
        <v>1765</v>
      </c>
      <c r="C448" s="198" t="s">
        <v>1766</v>
      </c>
      <c r="D448" s="198" t="s">
        <v>250</v>
      </c>
      <c r="E448" s="539">
        <v>2958465</v>
      </c>
      <c r="F448" s="539">
        <v>44105</v>
      </c>
      <c r="G448" s="198" t="s">
        <v>2213</v>
      </c>
      <c r="H448" s="543">
        <f>_xlfn.XLOOKUP(G448,'KONP Pricing'!A:A,'KONP Pricing'!B:B,"Not Priced")</f>
        <v>588</v>
      </c>
    </row>
    <row r="449" spans="1:8" x14ac:dyDescent="0.2">
      <c r="A449" s="198" t="s">
        <v>1764</v>
      </c>
      <c r="B449" s="198" t="s">
        <v>1765</v>
      </c>
      <c r="C449" s="198" t="s">
        <v>1766</v>
      </c>
      <c r="D449" s="198" t="s">
        <v>124</v>
      </c>
      <c r="E449" s="539">
        <v>2958465</v>
      </c>
      <c r="F449" s="539">
        <v>44105</v>
      </c>
      <c r="G449" s="198" t="s">
        <v>2214</v>
      </c>
      <c r="H449" s="543">
        <f>_xlfn.XLOOKUP(G449,'KONP Pricing'!A:A,'KONP Pricing'!B:B,"Not Priced")</f>
        <v>1097</v>
      </c>
    </row>
    <row r="450" spans="1:8" x14ac:dyDescent="0.2">
      <c r="A450" s="198" t="s">
        <v>1764</v>
      </c>
      <c r="B450" s="198" t="s">
        <v>1765</v>
      </c>
      <c r="C450" s="198" t="s">
        <v>1766</v>
      </c>
      <c r="D450" s="198" t="s">
        <v>125</v>
      </c>
      <c r="E450" s="539">
        <v>2958465</v>
      </c>
      <c r="F450" s="539">
        <v>44105</v>
      </c>
      <c r="G450" s="198" t="s">
        <v>2215</v>
      </c>
      <c r="H450" s="543">
        <f>_xlfn.XLOOKUP(G450,'KONP Pricing'!A:A,'KONP Pricing'!B:B,"Not Priced")</f>
        <v>1097</v>
      </c>
    </row>
    <row r="451" spans="1:8" x14ac:dyDescent="0.2">
      <c r="A451" s="198" t="s">
        <v>1764</v>
      </c>
      <c r="B451" s="198" t="s">
        <v>1765</v>
      </c>
      <c r="C451" s="198" t="s">
        <v>1766</v>
      </c>
      <c r="D451" s="198" t="s">
        <v>126</v>
      </c>
      <c r="E451" s="539">
        <v>2958465</v>
      </c>
      <c r="F451" s="539">
        <v>44105</v>
      </c>
      <c r="G451" s="198" t="s">
        <v>2216</v>
      </c>
      <c r="H451" s="543">
        <f>_xlfn.XLOOKUP(G451,'KONP Pricing'!A:A,'KONP Pricing'!B:B,"Not Priced")</f>
        <v>1097</v>
      </c>
    </row>
    <row r="452" spans="1:8" x14ac:dyDescent="0.2">
      <c r="A452" s="198" t="s">
        <v>1764</v>
      </c>
      <c r="B452" s="198" t="s">
        <v>1765</v>
      </c>
      <c r="C452" s="198" t="s">
        <v>1766</v>
      </c>
      <c r="D452" s="198" t="s">
        <v>127</v>
      </c>
      <c r="E452" s="539">
        <v>2958465</v>
      </c>
      <c r="F452" s="539">
        <v>44105</v>
      </c>
      <c r="G452" s="198" t="s">
        <v>2217</v>
      </c>
      <c r="H452" s="543">
        <f>_xlfn.XLOOKUP(G452,'KONP Pricing'!A:A,'KONP Pricing'!B:B,"Not Priced")</f>
        <v>1097</v>
      </c>
    </row>
    <row r="453" spans="1:8" x14ac:dyDescent="0.2">
      <c r="A453" s="198" t="s">
        <v>1764</v>
      </c>
      <c r="B453" s="198" t="s">
        <v>1765</v>
      </c>
      <c r="C453" s="198" t="s">
        <v>1766</v>
      </c>
      <c r="D453" s="198" t="s">
        <v>128</v>
      </c>
      <c r="E453" s="539">
        <v>2958465</v>
      </c>
      <c r="F453" s="539">
        <v>44105</v>
      </c>
      <c r="G453" s="198" t="s">
        <v>2218</v>
      </c>
      <c r="H453" s="543">
        <f>_xlfn.XLOOKUP(G453,'KONP Pricing'!A:A,'KONP Pricing'!B:B,"Not Priced")</f>
        <v>1097</v>
      </c>
    </row>
    <row r="454" spans="1:8" x14ac:dyDescent="0.2">
      <c r="A454" s="198" t="s">
        <v>1764</v>
      </c>
      <c r="B454" s="198" t="s">
        <v>1765</v>
      </c>
      <c r="C454" s="198" t="s">
        <v>1766</v>
      </c>
      <c r="D454" s="198" t="s">
        <v>114</v>
      </c>
      <c r="E454" s="539">
        <v>2958465</v>
      </c>
      <c r="F454" s="539">
        <v>44105</v>
      </c>
      <c r="G454" s="198" t="s">
        <v>2219</v>
      </c>
      <c r="H454" s="543">
        <f>_xlfn.XLOOKUP(G454,'KONP Pricing'!A:A,'KONP Pricing'!B:B,"Not Priced")</f>
        <v>887</v>
      </c>
    </row>
    <row r="455" spans="1:8" x14ac:dyDescent="0.2">
      <c r="A455" s="198" t="s">
        <v>1764</v>
      </c>
      <c r="B455" s="198" t="s">
        <v>1765</v>
      </c>
      <c r="C455" s="198" t="s">
        <v>1766</v>
      </c>
      <c r="D455" s="198" t="s">
        <v>115</v>
      </c>
      <c r="E455" s="539">
        <v>2958465</v>
      </c>
      <c r="F455" s="539">
        <v>44105</v>
      </c>
      <c r="G455" s="198" t="s">
        <v>2220</v>
      </c>
      <c r="H455" s="543">
        <f>_xlfn.XLOOKUP(G455,'KONP Pricing'!A:A,'KONP Pricing'!B:B,"Not Priced")</f>
        <v>887</v>
      </c>
    </row>
    <row r="456" spans="1:8" x14ac:dyDescent="0.2">
      <c r="A456" s="198" t="s">
        <v>1764</v>
      </c>
      <c r="B456" s="198" t="s">
        <v>1765</v>
      </c>
      <c r="C456" s="198" t="s">
        <v>1766</v>
      </c>
      <c r="D456" s="198" t="s">
        <v>116</v>
      </c>
      <c r="E456" s="539">
        <v>2958465</v>
      </c>
      <c r="F456" s="539">
        <v>44105</v>
      </c>
      <c r="G456" s="198" t="s">
        <v>2221</v>
      </c>
      <c r="H456" s="543">
        <f>_xlfn.XLOOKUP(G456,'KONP Pricing'!A:A,'KONP Pricing'!B:B,"Not Priced")</f>
        <v>887</v>
      </c>
    </row>
    <row r="457" spans="1:8" x14ac:dyDescent="0.2">
      <c r="A457" s="198" t="s">
        <v>1764</v>
      </c>
      <c r="B457" s="198" t="s">
        <v>1765</v>
      </c>
      <c r="C457" s="198" t="s">
        <v>1766</v>
      </c>
      <c r="D457" s="198" t="s">
        <v>117</v>
      </c>
      <c r="E457" s="539">
        <v>2958465</v>
      </c>
      <c r="F457" s="539">
        <v>44105</v>
      </c>
      <c r="G457" s="198" t="s">
        <v>2222</v>
      </c>
      <c r="H457" s="543">
        <f>_xlfn.XLOOKUP(G457,'KONP Pricing'!A:A,'KONP Pricing'!B:B,"Not Priced")</f>
        <v>887</v>
      </c>
    </row>
    <row r="458" spans="1:8" x14ac:dyDescent="0.2">
      <c r="A458" s="198" t="s">
        <v>1764</v>
      </c>
      <c r="B458" s="198" t="s">
        <v>1765</v>
      </c>
      <c r="C458" s="198" t="s">
        <v>1766</v>
      </c>
      <c r="D458" s="198" t="s">
        <v>118</v>
      </c>
      <c r="E458" s="539">
        <v>2958465</v>
      </c>
      <c r="F458" s="539">
        <v>44105</v>
      </c>
      <c r="G458" s="198" t="s">
        <v>2223</v>
      </c>
      <c r="H458" s="543">
        <f>_xlfn.XLOOKUP(G458,'KONP Pricing'!A:A,'KONP Pricing'!B:B,"Not Priced")</f>
        <v>887</v>
      </c>
    </row>
    <row r="459" spans="1:8" x14ac:dyDescent="0.2">
      <c r="A459" s="198" t="s">
        <v>1764</v>
      </c>
      <c r="B459" s="198" t="s">
        <v>1765</v>
      </c>
      <c r="C459" s="198" t="s">
        <v>1766</v>
      </c>
      <c r="D459" s="198" t="s">
        <v>1214</v>
      </c>
      <c r="E459" s="539">
        <v>2958465</v>
      </c>
      <c r="F459" s="539">
        <v>44105</v>
      </c>
      <c r="G459" s="198" t="s">
        <v>2224</v>
      </c>
      <c r="H459" s="543">
        <f>_xlfn.XLOOKUP(G459,'KONP Pricing'!A:A,'KONP Pricing'!B:B,"Not Priced")</f>
        <v>440</v>
      </c>
    </row>
    <row r="460" spans="1:8" x14ac:dyDescent="0.2">
      <c r="A460" s="198" t="s">
        <v>1764</v>
      </c>
      <c r="B460" s="198" t="s">
        <v>1765</v>
      </c>
      <c r="C460" s="198" t="s">
        <v>1766</v>
      </c>
      <c r="D460" s="198" t="s">
        <v>119</v>
      </c>
      <c r="E460" s="539">
        <v>2958465</v>
      </c>
      <c r="F460" s="539">
        <v>44105</v>
      </c>
      <c r="G460" s="198" t="s">
        <v>2225</v>
      </c>
      <c r="H460" s="543">
        <f>_xlfn.XLOOKUP(G460,'KONP Pricing'!A:A,'KONP Pricing'!B:B,"Not Priced")</f>
        <v>1029</v>
      </c>
    </row>
    <row r="461" spans="1:8" x14ac:dyDescent="0.2">
      <c r="A461" s="198" t="s">
        <v>1764</v>
      </c>
      <c r="B461" s="198" t="s">
        <v>1765</v>
      </c>
      <c r="C461" s="198" t="s">
        <v>1766</v>
      </c>
      <c r="D461" s="198" t="s">
        <v>120</v>
      </c>
      <c r="E461" s="539">
        <v>2958465</v>
      </c>
      <c r="F461" s="539">
        <v>44105</v>
      </c>
      <c r="G461" s="198" t="s">
        <v>2226</v>
      </c>
      <c r="H461" s="543">
        <f>_xlfn.XLOOKUP(G461,'KONP Pricing'!A:A,'KONP Pricing'!B:B,"Not Priced")</f>
        <v>1029</v>
      </c>
    </row>
    <row r="462" spans="1:8" x14ac:dyDescent="0.2">
      <c r="A462" s="198" t="s">
        <v>1764</v>
      </c>
      <c r="B462" s="198" t="s">
        <v>1765</v>
      </c>
      <c r="C462" s="198" t="s">
        <v>1766</v>
      </c>
      <c r="D462" s="198" t="s">
        <v>121</v>
      </c>
      <c r="E462" s="539">
        <v>2958465</v>
      </c>
      <c r="F462" s="539">
        <v>44105</v>
      </c>
      <c r="G462" s="198" t="s">
        <v>2227</v>
      </c>
      <c r="H462" s="543">
        <f>_xlfn.XLOOKUP(G462,'KONP Pricing'!A:A,'KONP Pricing'!B:B,"Not Priced")</f>
        <v>1029</v>
      </c>
    </row>
    <row r="463" spans="1:8" x14ac:dyDescent="0.2">
      <c r="A463" s="198" t="s">
        <v>1764</v>
      </c>
      <c r="B463" s="198" t="s">
        <v>1765</v>
      </c>
      <c r="C463" s="198" t="s">
        <v>1766</v>
      </c>
      <c r="D463" s="198" t="s">
        <v>122</v>
      </c>
      <c r="E463" s="539">
        <v>2958465</v>
      </c>
      <c r="F463" s="539">
        <v>44105</v>
      </c>
      <c r="G463" s="198" t="s">
        <v>2228</v>
      </c>
      <c r="H463" s="543">
        <f>_xlfn.XLOOKUP(G463,'KONP Pricing'!A:A,'KONP Pricing'!B:B,"Not Priced")</f>
        <v>1029</v>
      </c>
    </row>
    <row r="464" spans="1:8" x14ac:dyDescent="0.2">
      <c r="A464" s="198" t="s">
        <v>1764</v>
      </c>
      <c r="B464" s="198" t="s">
        <v>1765</v>
      </c>
      <c r="C464" s="198" t="s">
        <v>1766</v>
      </c>
      <c r="D464" s="198" t="s">
        <v>727</v>
      </c>
      <c r="E464" s="539">
        <v>2958465</v>
      </c>
      <c r="F464" s="539">
        <v>44105</v>
      </c>
      <c r="G464" s="198" t="s">
        <v>2229</v>
      </c>
      <c r="H464" s="543">
        <f>_xlfn.XLOOKUP(G464,'KONP Pricing'!A:A,'KONP Pricing'!B:B,"Not Priced")</f>
        <v>2090</v>
      </c>
    </row>
    <row r="465" spans="1:8" x14ac:dyDescent="0.2">
      <c r="A465" s="198" t="s">
        <v>1764</v>
      </c>
      <c r="B465" s="198" t="s">
        <v>1765</v>
      </c>
      <c r="C465" s="198" t="s">
        <v>1766</v>
      </c>
      <c r="D465" s="198" t="s">
        <v>728</v>
      </c>
      <c r="E465" s="539">
        <v>2958465</v>
      </c>
      <c r="F465" s="539">
        <v>44105</v>
      </c>
      <c r="G465" s="198" t="s">
        <v>2230</v>
      </c>
      <c r="H465" s="543">
        <f>_xlfn.XLOOKUP(G465,'KONP Pricing'!A:A,'KONP Pricing'!B:B,"Not Priced")</f>
        <v>2090</v>
      </c>
    </row>
    <row r="466" spans="1:8" x14ac:dyDescent="0.2">
      <c r="A466" s="198" t="s">
        <v>1764</v>
      </c>
      <c r="B466" s="198" t="s">
        <v>1765</v>
      </c>
      <c r="C466" s="198" t="s">
        <v>1766</v>
      </c>
      <c r="D466" s="198" t="s">
        <v>729</v>
      </c>
      <c r="E466" s="539">
        <v>2958465</v>
      </c>
      <c r="F466" s="539">
        <v>44105</v>
      </c>
      <c r="G466" s="198" t="s">
        <v>2231</v>
      </c>
      <c r="H466" s="543">
        <f>_xlfn.XLOOKUP(G466,'KONP Pricing'!A:A,'KONP Pricing'!B:B,"Not Priced")</f>
        <v>2090</v>
      </c>
    </row>
    <row r="467" spans="1:8" x14ac:dyDescent="0.2">
      <c r="A467" s="198" t="s">
        <v>1764</v>
      </c>
      <c r="B467" s="198" t="s">
        <v>1765</v>
      </c>
      <c r="C467" s="198" t="s">
        <v>1766</v>
      </c>
      <c r="D467" s="198" t="s">
        <v>730</v>
      </c>
      <c r="E467" s="539">
        <v>2958465</v>
      </c>
      <c r="F467" s="539">
        <v>44105</v>
      </c>
      <c r="G467" s="198" t="s">
        <v>2232</v>
      </c>
      <c r="H467" s="543">
        <f>_xlfn.XLOOKUP(G467,'KONP Pricing'!A:A,'KONP Pricing'!B:B,"Not Priced")</f>
        <v>2090</v>
      </c>
    </row>
    <row r="468" spans="1:8" x14ac:dyDescent="0.2">
      <c r="A468" s="198" t="s">
        <v>1764</v>
      </c>
      <c r="B468" s="198" t="s">
        <v>1765</v>
      </c>
      <c r="C468" s="198" t="s">
        <v>1766</v>
      </c>
      <c r="D468" s="198" t="s">
        <v>731</v>
      </c>
      <c r="E468" s="539">
        <v>2958465</v>
      </c>
      <c r="F468" s="539">
        <v>44105</v>
      </c>
      <c r="G468" s="198" t="s">
        <v>2233</v>
      </c>
      <c r="H468" s="543">
        <f>_xlfn.XLOOKUP(G468,'KONP Pricing'!A:A,'KONP Pricing'!B:B,"Not Priced")</f>
        <v>2090</v>
      </c>
    </row>
    <row r="469" spans="1:8" x14ac:dyDescent="0.2">
      <c r="A469" s="198" t="s">
        <v>1764</v>
      </c>
      <c r="B469" s="198" t="s">
        <v>1765</v>
      </c>
      <c r="C469" s="198" t="s">
        <v>1766</v>
      </c>
      <c r="D469" s="198" t="s">
        <v>331</v>
      </c>
      <c r="E469" s="539">
        <v>2958465</v>
      </c>
      <c r="F469" s="539">
        <v>44105</v>
      </c>
      <c r="G469" s="198" t="s">
        <v>2234</v>
      </c>
      <c r="H469" s="543">
        <f>_xlfn.XLOOKUP(G469,'KONP Pricing'!A:A,'KONP Pricing'!B:B,"Not Priced")</f>
        <v>2888</v>
      </c>
    </row>
    <row r="470" spans="1:8" x14ac:dyDescent="0.2">
      <c r="A470" s="198" t="s">
        <v>1764</v>
      </c>
      <c r="B470" s="198" t="s">
        <v>1765</v>
      </c>
      <c r="C470" s="198" t="s">
        <v>1766</v>
      </c>
      <c r="D470" s="198" t="s">
        <v>332</v>
      </c>
      <c r="E470" s="539">
        <v>2958465</v>
      </c>
      <c r="F470" s="539">
        <v>44105</v>
      </c>
      <c r="G470" s="198" t="s">
        <v>2235</v>
      </c>
      <c r="H470" s="543">
        <f>_xlfn.XLOOKUP(G470,'KONP Pricing'!A:A,'KONP Pricing'!B:B,"Not Priced")</f>
        <v>2888</v>
      </c>
    </row>
    <row r="471" spans="1:8" x14ac:dyDescent="0.2">
      <c r="A471" s="198" t="s">
        <v>1764</v>
      </c>
      <c r="B471" s="198" t="s">
        <v>1765</v>
      </c>
      <c r="C471" s="198" t="s">
        <v>1766</v>
      </c>
      <c r="D471" s="198" t="s">
        <v>333</v>
      </c>
      <c r="E471" s="539">
        <v>2958465</v>
      </c>
      <c r="F471" s="539">
        <v>44105</v>
      </c>
      <c r="G471" s="198" t="s">
        <v>2236</v>
      </c>
      <c r="H471" s="543">
        <f>_xlfn.XLOOKUP(G471,'KONP Pricing'!A:A,'KONP Pricing'!B:B,"Not Priced")</f>
        <v>2888</v>
      </c>
    </row>
    <row r="472" spans="1:8" x14ac:dyDescent="0.2">
      <c r="A472" s="198" t="s">
        <v>1764</v>
      </c>
      <c r="B472" s="198" t="s">
        <v>1765</v>
      </c>
      <c r="C472" s="198" t="s">
        <v>1766</v>
      </c>
      <c r="D472" s="198" t="s">
        <v>334</v>
      </c>
      <c r="E472" s="539">
        <v>2958465</v>
      </c>
      <c r="F472" s="539">
        <v>44105</v>
      </c>
      <c r="G472" s="198" t="s">
        <v>2237</v>
      </c>
      <c r="H472" s="543">
        <f>_xlfn.XLOOKUP(G472,'KONP Pricing'!A:A,'KONP Pricing'!B:B,"Not Priced")</f>
        <v>2888</v>
      </c>
    </row>
    <row r="473" spans="1:8" x14ac:dyDescent="0.2">
      <c r="A473" s="198" t="s">
        <v>1764</v>
      </c>
      <c r="B473" s="198" t="s">
        <v>1765</v>
      </c>
      <c r="C473" s="198" t="s">
        <v>1766</v>
      </c>
      <c r="D473" s="198" t="s">
        <v>335</v>
      </c>
      <c r="E473" s="539">
        <v>2958465</v>
      </c>
      <c r="F473" s="539">
        <v>44105</v>
      </c>
      <c r="G473" s="198" t="s">
        <v>2238</v>
      </c>
      <c r="H473" s="543">
        <f>_xlfn.XLOOKUP(G473,'KONP Pricing'!A:A,'KONP Pricing'!B:B,"Not Priced")</f>
        <v>2888</v>
      </c>
    </row>
    <row r="474" spans="1:8" x14ac:dyDescent="0.2">
      <c r="A474" s="198" t="s">
        <v>1764</v>
      </c>
      <c r="B474" s="198" t="s">
        <v>1765</v>
      </c>
      <c r="C474" s="198" t="s">
        <v>1766</v>
      </c>
      <c r="D474" s="198" t="s">
        <v>7</v>
      </c>
      <c r="E474" s="539">
        <v>2958465</v>
      </c>
      <c r="F474" s="539">
        <v>44105</v>
      </c>
      <c r="G474" s="198" t="s">
        <v>2239</v>
      </c>
      <c r="H474" s="543">
        <f>_xlfn.XLOOKUP(G474,'KONP Pricing'!A:A,'KONP Pricing'!B:B,"Not Priced")</f>
        <v>13950</v>
      </c>
    </row>
    <row r="475" spans="1:8" x14ac:dyDescent="0.2">
      <c r="A475" s="198" t="s">
        <v>1764</v>
      </c>
      <c r="B475" s="198" t="s">
        <v>1765</v>
      </c>
      <c r="C475" s="198" t="s">
        <v>1766</v>
      </c>
      <c r="D475" s="198" t="s">
        <v>10</v>
      </c>
      <c r="E475" s="539">
        <v>2958465</v>
      </c>
      <c r="F475" s="539">
        <v>44105</v>
      </c>
      <c r="G475" s="198" t="s">
        <v>2240</v>
      </c>
      <c r="H475" s="543">
        <f>_xlfn.XLOOKUP(G475,'KONP Pricing'!A:A,'KONP Pricing'!B:B,"Not Priced")</f>
        <v>8600</v>
      </c>
    </row>
    <row r="476" spans="1:8" x14ac:dyDescent="0.2">
      <c r="A476" s="198" t="s">
        <v>1764</v>
      </c>
      <c r="B476" s="198" t="s">
        <v>1765</v>
      </c>
      <c r="C476" s="198" t="s">
        <v>1766</v>
      </c>
      <c r="D476" s="198" t="s">
        <v>14</v>
      </c>
      <c r="E476" s="539">
        <v>2958465</v>
      </c>
      <c r="F476" s="539">
        <v>44105</v>
      </c>
      <c r="G476" s="198" t="s">
        <v>2241</v>
      </c>
      <c r="H476" s="543">
        <f>_xlfn.XLOOKUP(G476,'KONP Pricing'!A:A,'KONP Pricing'!B:B,"Not Priced")</f>
        <v>18500</v>
      </c>
    </row>
    <row r="477" spans="1:8" x14ac:dyDescent="0.2">
      <c r="A477" s="198" t="s">
        <v>1764</v>
      </c>
      <c r="B477" s="198" t="s">
        <v>1765</v>
      </c>
      <c r="C477" s="198" t="s">
        <v>1766</v>
      </c>
      <c r="D477" s="198" t="s">
        <v>17</v>
      </c>
      <c r="E477" s="539">
        <v>2958465</v>
      </c>
      <c r="F477" s="539">
        <v>44105</v>
      </c>
      <c r="G477" s="198" t="s">
        <v>2242</v>
      </c>
      <c r="H477" s="543">
        <f>_xlfn.XLOOKUP(G477,'KONP Pricing'!A:A,'KONP Pricing'!B:B,"Not Priced")</f>
        <v>10750</v>
      </c>
    </row>
    <row r="478" spans="1:8" x14ac:dyDescent="0.2">
      <c r="A478" s="198" t="s">
        <v>1764</v>
      </c>
      <c r="B478" s="198" t="s">
        <v>1765</v>
      </c>
      <c r="C478" s="198" t="s">
        <v>1766</v>
      </c>
      <c r="D478" s="198" t="s">
        <v>20</v>
      </c>
      <c r="E478" s="539">
        <v>2958465</v>
      </c>
      <c r="F478" s="539">
        <v>44105</v>
      </c>
      <c r="G478" s="198" t="s">
        <v>2243</v>
      </c>
      <c r="H478" s="543">
        <f>_xlfn.XLOOKUP(G478,'KONP Pricing'!A:A,'KONP Pricing'!B:B,"Not Priced")</f>
        <v>355</v>
      </c>
    </row>
    <row r="479" spans="1:8" x14ac:dyDescent="0.2">
      <c r="A479" s="198" t="s">
        <v>1764</v>
      </c>
      <c r="B479" s="198" t="s">
        <v>1765</v>
      </c>
      <c r="C479" s="198" t="s">
        <v>1766</v>
      </c>
      <c r="D479" s="198" t="s">
        <v>23</v>
      </c>
      <c r="E479" s="539">
        <v>2958465</v>
      </c>
      <c r="F479" s="539">
        <v>44105</v>
      </c>
      <c r="G479" s="198" t="s">
        <v>2244</v>
      </c>
      <c r="H479" s="543">
        <f>_xlfn.XLOOKUP(G479,'KONP Pricing'!A:A,'KONP Pricing'!B:B,"Not Priced")</f>
        <v>250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D6D8-1026-4F27-A78F-B04675873F70}">
  <dimension ref="A1:C479"/>
  <sheetViews>
    <sheetView workbookViewId="0"/>
  </sheetViews>
  <sheetFormatPr defaultRowHeight="12.75" x14ac:dyDescent="0.2"/>
  <cols>
    <col min="1" max="1" width="12" style="198" bestFit="1" customWidth="1"/>
    <col min="2" max="2" width="10" style="198" bestFit="1" customWidth="1"/>
    <col min="3" max="3" width="13" style="198" bestFit="1" customWidth="1"/>
  </cols>
  <sheetData>
    <row r="1" spans="1:3" ht="25.5" x14ac:dyDescent="0.2">
      <c r="A1" s="540" t="s">
        <v>2245</v>
      </c>
      <c r="B1" s="538" t="s">
        <v>2246</v>
      </c>
      <c r="C1" s="540" t="s">
        <v>2247</v>
      </c>
    </row>
    <row r="2" spans="1:3" x14ac:dyDescent="0.2">
      <c r="A2" s="198" t="s">
        <v>1807</v>
      </c>
      <c r="B2" s="541">
        <v>718</v>
      </c>
      <c r="C2" s="198" t="s">
        <v>2248</v>
      </c>
    </row>
    <row r="3" spans="1:3" x14ac:dyDescent="0.2">
      <c r="A3" s="198" t="s">
        <v>1815</v>
      </c>
      <c r="B3" s="541">
        <v>566</v>
      </c>
      <c r="C3" s="198" t="s">
        <v>2248</v>
      </c>
    </row>
    <row r="4" spans="1:3" x14ac:dyDescent="0.2">
      <c r="A4" s="198" t="s">
        <v>2035</v>
      </c>
      <c r="B4" s="541">
        <v>450</v>
      </c>
      <c r="C4" s="198" t="s">
        <v>2248</v>
      </c>
    </row>
    <row r="5" spans="1:3" x14ac:dyDescent="0.2">
      <c r="A5" s="198" t="s">
        <v>1803</v>
      </c>
      <c r="B5" s="541">
        <v>481</v>
      </c>
      <c r="C5" s="198" t="s">
        <v>2248</v>
      </c>
    </row>
    <row r="6" spans="1:3" x14ac:dyDescent="0.2">
      <c r="A6" s="198" t="s">
        <v>1804</v>
      </c>
      <c r="B6" s="541">
        <v>696.5</v>
      </c>
      <c r="C6" s="198" t="s">
        <v>2248</v>
      </c>
    </row>
    <row r="7" spans="1:3" x14ac:dyDescent="0.2">
      <c r="A7" s="198" t="s">
        <v>1810</v>
      </c>
      <c r="B7" s="541">
        <v>549.5</v>
      </c>
      <c r="C7" s="198" t="s">
        <v>2248</v>
      </c>
    </row>
    <row r="8" spans="1:3" x14ac:dyDescent="0.2">
      <c r="A8" s="198" t="s">
        <v>2036</v>
      </c>
      <c r="B8" s="541">
        <v>437.5</v>
      </c>
      <c r="C8" s="198" t="s">
        <v>2248</v>
      </c>
    </row>
    <row r="9" spans="1:3" x14ac:dyDescent="0.2">
      <c r="A9" s="198" t="s">
        <v>2089</v>
      </c>
      <c r="B9" s="541">
        <v>215</v>
      </c>
      <c r="C9" s="198" t="s">
        <v>2248</v>
      </c>
    </row>
    <row r="10" spans="1:3" x14ac:dyDescent="0.2">
      <c r="A10" s="198" t="s">
        <v>1805</v>
      </c>
      <c r="B10" s="541">
        <v>348</v>
      </c>
      <c r="C10" s="198" t="s">
        <v>2248</v>
      </c>
    </row>
    <row r="11" spans="1:3" x14ac:dyDescent="0.2">
      <c r="A11" s="198" t="s">
        <v>1806</v>
      </c>
      <c r="B11" s="541">
        <v>647</v>
      </c>
      <c r="C11" s="198" t="s">
        <v>2248</v>
      </c>
    </row>
    <row r="12" spans="1:3" x14ac:dyDescent="0.2">
      <c r="A12" s="198" t="s">
        <v>2037</v>
      </c>
      <c r="B12" s="541">
        <v>315</v>
      </c>
      <c r="C12" s="198" t="s">
        <v>2248</v>
      </c>
    </row>
    <row r="13" spans="1:3" x14ac:dyDescent="0.2">
      <c r="A13" s="198" t="s">
        <v>2090</v>
      </c>
      <c r="B13" s="541">
        <v>192</v>
      </c>
      <c r="C13" s="198" t="s">
        <v>2248</v>
      </c>
    </row>
    <row r="14" spans="1:3" x14ac:dyDescent="0.2">
      <c r="A14" s="198" t="s">
        <v>1767</v>
      </c>
      <c r="B14" s="541">
        <v>357</v>
      </c>
      <c r="C14" s="198" t="s">
        <v>2248</v>
      </c>
    </row>
    <row r="15" spans="1:3" x14ac:dyDescent="0.2">
      <c r="A15" s="198" t="s">
        <v>1768</v>
      </c>
      <c r="B15" s="541">
        <v>494</v>
      </c>
      <c r="C15" s="198" t="s">
        <v>2248</v>
      </c>
    </row>
    <row r="16" spans="1:3" x14ac:dyDescent="0.2">
      <c r="A16" s="198" t="s">
        <v>1769</v>
      </c>
      <c r="B16" s="541">
        <v>115.5</v>
      </c>
      <c r="C16" s="198" t="s">
        <v>2248</v>
      </c>
    </row>
    <row r="17" spans="1:3" x14ac:dyDescent="0.2">
      <c r="A17" s="198" t="s">
        <v>1770</v>
      </c>
      <c r="B17" s="541">
        <v>115.5</v>
      </c>
      <c r="C17" s="198" t="s">
        <v>2248</v>
      </c>
    </row>
    <row r="18" spans="1:3" x14ac:dyDescent="0.2">
      <c r="A18" s="198" t="s">
        <v>1771</v>
      </c>
      <c r="B18" s="541">
        <v>242</v>
      </c>
      <c r="C18" s="198" t="s">
        <v>2248</v>
      </c>
    </row>
    <row r="19" spans="1:3" x14ac:dyDescent="0.2">
      <c r="A19" s="198" t="s">
        <v>1772</v>
      </c>
      <c r="B19" s="541">
        <v>100</v>
      </c>
      <c r="C19" s="198" t="s">
        <v>2248</v>
      </c>
    </row>
    <row r="20" spans="1:3" x14ac:dyDescent="0.2">
      <c r="A20" s="198" t="s">
        <v>1773</v>
      </c>
      <c r="B20" s="541">
        <v>220</v>
      </c>
      <c r="C20" s="198" t="s">
        <v>2248</v>
      </c>
    </row>
    <row r="21" spans="1:3" x14ac:dyDescent="0.2">
      <c r="A21" s="198" t="s">
        <v>1774</v>
      </c>
      <c r="B21" s="541">
        <v>70</v>
      </c>
      <c r="C21" s="198" t="s">
        <v>2248</v>
      </c>
    </row>
    <row r="22" spans="1:3" x14ac:dyDescent="0.2">
      <c r="A22" s="198" t="s">
        <v>1775</v>
      </c>
      <c r="B22" s="541">
        <v>200</v>
      </c>
      <c r="C22" s="198" t="s">
        <v>2248</v>
      </c>
    </row>
    <row r="23" spans="1:3" x14ac:dyDescent="0.2">
      <c r="A23" s="198" t="s">
        <v>1778</v>
      </c>
      <c r="B23" s="541">
        <v>242</v>
      </c>
      <c r="C23" s="198" t="s">
        <v>2248</v>
      </c>
    </row>
    <row r="24" spans="1:3" x14ac:dyDescent="0.2">
      <c r="A24" s="198" t="s">
        <v>1776</v>
      </c>
      <c r="B24" s="541">
        <v>57.75</v>
      </c>
      <c r="C24" s="198" t="s">
        <v>2248</v>
      </c>
    </row>
    <row r="25" spans="1:3" x14ac:dyDescent="0.2">
      <c r="A25" s="198" t="s">
        <v>1777</v>
      </c>
      <c r="B25" s="541">
        <v>157.30000000000001</v>
      </c>
      <c r="C25" s="198" t="s">
        <v>2248</v>
      </c>
    </row>
    <row r="26" spans="1:3" x14ac:dyDescent="0.2">
      <c r="A26" s="198" t="s">
        <v>1780</v>
      </c>
      <c r="B26" s="541">
        <v>376</v>
      </c>
      <c r="C26" s="198" t="s">
        <v>2248</v>
      </c>
    </row>
    <row r="27" spans="1:3" x14ac:dyDescent="0.2">
      <c r="A27" s="198" t="s">
        <v>1779</v>
      </c>
      <c r="B27" s="541">
        <v>550</v>
      </c>
      <c r="C27" s="198" t="s">
        <v>2248</v>
      </c>
    </row>
    <row r="28" spans="1:3" x14ac:dyDescent="0.2">
      <c r="A28" s="198" t="s">
        <v>1781</v>
      </c>
      <c r="B28" s="541">
        <v>324</v>
      </c>
      <c r="C28" s="198" t="s">
        <v>2248</v>
      </c>
    </row>
    <row r="29" spans="1:3" x14ac:dyDescent="0.2">
      <c r="A29" s="198" t="s">
        <v>1782</v>
      </c>
      <c r="B29" s="541">
        <v>318</v>
      </c>
      <c r="C29" s="198" t="s">
        <v>2248</v>
      </c>
    </row>
    <row r="30" spans="1:3" x14ac:dyDescent="0.2">
      <c r="A30" s="198" t="s">
        <v>1783</v>
      </c>
      <c r="B30" s="541">
        <v>525</v>
      </c>
      <c r="C30" s="198" t="s">
        <v>2248</v>
      </c>
    </row>
    <row r="31" spans="1:3" x14ac:dyDescent="0.2">
      <c r="A31" s="198" t="s">
        <v>1784</v>
      </c>
      <c r="B31" s="541">
        <v>550</v>
      </c>
      <c r="C31" s="198" t="s">
        <v>2248</v>
      </c>
    </row>
    <row r="32" spans="1:3" x14ac:dyDescent="0.2">
      <c r="A32" s="198" t="s">
        <v>1785</v>
      </c>
      <c r="B32" s="541">
        <v>197</v>
      </c>
      <c r="C32" s="198" t="s">
        <v>2248</v>
      </c>
    </row>
    <row r="33" spans="1:3" x14ac:dyDescent="0.2">
      <c r="A33" s="198" t="s">
        <v>1786</v>
      </c>
      <c r="B33" s="541">
        <v>187.5</v>
      </c>
      <c r="C33" s="198" t="s">
        <v>2248</v>
      </c>
    </row>
    <row r="34" spans="1:3" x14ac:dyDescent="0.2">
      <c r="A34" s="198" t="s">
        <v>1787</v>
      </c>
      <c r="B34" s="541">
        <v>365</v>
      </c>
      <c r="C34" s="198" t="s">
        <v>2248</v>
      </c>
    </row>
    <row r="35" spans="1:3" x14ac:dyDescent="0.2">
      <c r="A35" s="198" t="s">
        <v>1788</v>
      </c>
      <c r="B35" s="541">
        <v>394</v>
      </c>
      <c r="C35" s="198" t="s">
        <v>2248</v>
      </c>
    </row>
    <row r="36" spans="1:3" x14ac:dyDescent="0.2">
      <c r="A36" s="198" t="s">
        <v>1789</v>
      </c>
      <c r="B36" s="541">
        <v>350</v>
      </c>
      <c r="C36" s="198" t="s">
        <v>2248</v>
      </c>
    </row>
    <row r="37" spans="1:3" x14ac:dyDescent="0.2">
      <c r="A37" s="198" t="s">
        <v>1790</v>
      </c>
      <c r="B37" s="541">
        <v>315</v>
      </c>
      <c r="C37" s="198" t="s">
        <v>2248</v>
      </c>
    </row>
    <row r="38" spans="1:3" x14ac:dyDescent="0.2">
      <c r="A38" s="198" t="s">
        <v>1791</v>
      </c>
      <c r="B38" s="541">
        <v>189</v>
      </c>
      <c r="C38" s="198" t="s">
        <v>2248</v>
      </c>
    </row>
    <row r="39" spans="1:3" x14ac:dyDescent="0.2">
      <c r="A39" s="198" t="s">
        <v>1792</v>
      </c>
      <c r="B39" s="541">
        <v>314</v>
      </c>
      <c r="C39" s="198" t="s">
        <v>2248</v>
      </c>
    </row>
    <row r="40" spans="1:3" x14ac:dyDescent="0.2">
      <c r="A40" s="198" t="s">
        <v>1793</v>
      </c>
      <c r="B40" s="541">
        <v>287</v>
      </c>
      <c r="C40" s="198" t="s">
        <v>2248</v>
      </c>
    </row>
    <row r="41" spans="1:3" x14ac:dyDescent="0.2">
      <c r="A41" s="198" t="s">
        <v>1794</v>
      </c>
      <c r="B41" s="541">
        <v>464</v>
      </c>
      <c r="C41" s="198" t="s">
        <v>2248</v>
      </c>
    </row>
    <row r="42" spans="1:3" x14ac:dyDescent="0.2">
      <c r="A42" s="198" t="s">
        <v>1795</v>
      </c>
      <c r="B42" s="541">
        <v>453</v>
      </c>
      <c r="C42" s="198" t="s">
        <v>2248</v>
      </c>
    </row>
    <row r="43" spans="1:3" x14ac:dyDescent="0.2">
      <c r="A43" s="198" t="s">
        <v>1796</v>
      </c>
      <c r="B43" s="541">
        <v>321</v>
      </c>
      <c r="C43" s="198" t="s">
        <v>2248</v>
      </c>
    </row>
    <row r="44" spans="1:3" x14ac:dyDescent="0.2">
      <c r="A44" s="198" t="s">
        <v>1797</v>
      </c>
      <c r="B44" s="541">
        <v>309</v>
      </c>
      <c r="C44" s="198" t="s">
        <v>2248</v>
      </c>
    </row>
    <row r="45" spans="1:3" x14ac:dyDescent="0.2">
      <c r="A45" s="198" t="s">
        <v>1798</v>
      </c>
      <c r="B45" s="541">
        <v>585</v>
      </c>
      <c r="C45" s="198" t="s">
        <v>2248</v>
      </c>
    </row>
    <row r="46" spans="1:3" x14ac:dyDescent="0.2">
      <c r="A46" s="198" t="s">
        <v>1799</v>
      </c>
      <c r="B46" s="541">
        <v>536</v>
      </c>
      <c r="C46" s="198" t="s">
        <v>2248</v>
      </c>
    </row>
    <row r="47" spans="1:3" x14ac:dyDescent="0.2">
      <c r="A47" s="198" t="s">
        <v>1800</v>
      </c>
      <c r="B47" s="541">
        <v>221</v>
      </c>
      <c r="C47" s="198" t="s">
        <v>2248</v>
      </c>
    </row>
    <row r="48" spans="1:3" x14ac:dyDescent="0.2">
      <c r="A48" s="198" t="s">
        <v>1801</v>
      </c>
      <c r="B48" s="541">
        <v>539</v>
      </c>
      <c r="C48" s="198" t="s">
        <v>2248</v>
      </c>
    </row>
    <row r="49" spans="1:3" x14ac:dyDescent="0.2">
      <c r="A49" s="198" t="s">
        <v>1818</v>
      </c>
      <c r="B49" s="541">
        <v>607</v>
      </c>
      <c r="C49" s="198" t="s">
        <v>2248</v>
      </c>
    </row>
    <row r="50" spans="1:3" x14ac:dyDescent="0.2">
      <c r="A50" s="198" t="s">
        <v>1802</v>
      </c>
      <c r="B50" s="541">
        <v>548</v>
      </c>
      <c r="C50" s="198" t="s">
        <v>2248</v>
      </c>
    </row>
    <row r="51" spans="1:3" x14ac:dyDescent="0.2">
      <c r="A51" s="198" t="s">
        <v>1808</v>
      </c>
      <c r="B51" s="541">
        <v>401</v>
      </c>
      <c r="C51" s="198" t="s">
        <v>2248</v>
      </c>
    </row>
    <row r="52" spans="1:3" x14ac:dyDescent="0.2">
      <c r="A52" s="198" t="s">
        <v>1809</v>
      </c>
      <c r="B52" s="541">
        <v>388</v>
      </c>
      <c r="C52" s="198" t="s">
        <v>2248</v>
      </c>
    </row>
    <row r="53" spans="1:3" x14ac:dyDescent="0.2">
      <c r="A53" s="198" t="s">
        <v>1811</v>
      </c>
      <c r="B53" s="541">
        <v>357</v>
      </c>
      <c r="C53" s="198" t="s">
        <v>2248</v>
      </c>
    </row>
    <row r="54" spans="1:3" x14ac:dyDescent="0.2">
      <c r="A54" s="198" t="s">
        <v>1812</v>
      </c>
      <c r="B54" s="541">
        <v>560</v>
      </c>
      <c r="C54" s="198" t="s">
        <v>2248</v>
      </c>
    </row>
    <row r="55" spans="1:3" x14ac:dyDescent="0.2">
      <c r="A55" s="198" t="s">
        <v>1813</v>
      </c>
      <c r="B55" s="541">
        <v>272</v>
      </c>
      <c r="C55" s="198" t="s">
        <v>2248</v>
      </c>
    </row>
    <row r="56" spans="1:3" x14ac:dyDescent="0.2">
      <c r="A56" s="198" t="s">
        <v>1814</v>
      </c>
      <c r="B56" s="541">
        <v>536</v>
      </c>
      <c r="C56" s="198" t="s">
        <v>2248</v>
      </c>
    </row>
    <row r="57" spans="1:3" x14ac:dyDescent="0.2">
      <c r="A57" s="198" t="s">
        <v>1816</v>
      </c>
      <c r="B57" s="541">
        <v>152.5</v>
      </c>
      <c r="C57" s="198" t="s">
        <v>2248</v>
      </c>
    </row>
    <row r="58" spans="1:3" x14ac:dyDescent="0.2">
      <c r="A58" s="198" t="s">
        <v>1817</v>
      </c>
      <c r="B58" s="541">
        <v>376</v>
      </c>
      <c r="C58" s="198" t="s">
        <v>2248</v>
      </c>
    </row>
    <row r="59" spans="1:3" x14ac:dyDescent="0.2">
      <c r="A59" s="198" t="s">
        <v>1819</v>
      </c>
      <c r="B59" s="541">
        <v>661</v>
      </c>
      <c r="C59" s="198" t="s">
        <v>2248</v>
      </c>
    </row>
    <row r="60" spans="1:3" x14ac:dyDescent="0.2">
      <c r="A60" s="198" t="s">
        <v>1820</v>
      </c>
      <c r="B60" s="541">
        <v>585</v>
      </c>
      <c r="C60" s="198" t="s">
        <v>2248</v>
      </c>
    </row>
    <row r="61" spans="1:3" x14ac:dyDescent="0.2">
      <c r="A61" s="198" t="s">
        <v>1821</v>
      </c>
      <c r="B61" s="541">
        <v>270</v>
      </c>
      <c r="C61" s="198" t="s">
        <v>2248</v>
      </c>
    </row>
    <row r="62" spans="1:3" x14ac:dyDescent="0.2">
      <c r="A62" s="198" t="s">
        <v>1822</v>
      </c>
      <c r="B62" s="541">
        <v>256.5</v>
      </c>
      <c r="C62" s="198" t="s">
        <v>2248</v>
      </c>
    </row>
    <row r="63" spans="1:3" x14ac:dyDescent="0.2">
      <c r="A63" s="198" t="s">
        <v>1823</v>
      </c>
      <c r="B63" s="541">
        <v>229.67</v>
      </c>
      <c r="C63" s="198" t="s">
        <v>2248</v>
      </c>
    </row>
    <row r="64" spans="1:3" x14ac:dyDescent="0.2">
      <c r="A64" s="198" t="s">
        <v>1824</v>
      </c>
      <c r="B64" s="541">
        <v>530</v>
      </c>
      <c r="C64" s="198" t="s">
        <v>2248</v>
      </c>
    </row>
    <row r="65" spans="1:3" x14ac:dyDescent="0.2">
      <c r="A65" s="198" t="s">
        <v>1825</v>
      </c>
      <c r="B65" s="541">
        <v>450.5</v>
      </c>
      <c r="C65" s="198" t="s">
        <v>2248</v>
      </c>
    </row>
    <row r="66" spans="1:3" x14ac:dyDescent="0.2">
      <c r="A66" s="198" t="s">
        <v>1826</v>
      </c>
      <c r="B66" s="541">
        <v>386.9</v>
      </c>
      <c r="C66" s="198" t="s">
        <v>2248</v>
      </c>
    </row>
    <row r="67" spans="1:3" x14ac:dyDescent="0.2">
      <c r="A67" s="198" t="s">
        <v>1827</v>
      </c>
      <c r="B67" s="541">
        <v>497</v>
      </c>
      <c r="C67" s="198" t="s">
        <v>2248</v>
      </c>
    </row>
    <row r="68" spans="1:3" x14ac:dyDescent="0.2">
      <c r="A68" s="198" t="s">
        <v>1828</v>
      </c>
      <c r="B68" s="541">
        <v>464</v>
      </c>
      <c r="C68" s="198" t="s">
        <v>2248</v>
      </c>
    </row>
    <row r="69" spans="1:3" x14ac:dyDescent="0.2">
      <c r="A69" s="198" t="s">
        <v>1829</v>
      </c>
      <c r="B69" s="541">
        <v>696</v>
      </c>
      <c r="C69" s="198" t="s">
        <v>2248</v>
      </c>
    </row>
    <row r="70" spans="1:3" x14ac:dyDescent="0.2">
      <c r="A70" s="198" t="s">
        <v>1830</v>
      </c>
      <c r="B70" s="541">
        <v>410</v>
      </c>
      <c r="C70" s="198" t="s">
        <v>2248</v>
      </c>
    </row>
    <row r="71" spans="1:3" x14ac:dyDescent="0.2">
      <c r="A71" s="198" t="s">
        <v>1831</v>
      </c>
      <c r="B71" s="541">
        <v>651</v>
      </c>
      <c r="C71" s="198" t="s">
        <v>2248</v>
      </c>
    </row>
    <row r="72" spans="1:3" x14ac:dyDescent="0.2">
      <c r="A72" s="198" t="s">
        <v>1832</v>
      </c>
      <c r="B72" s="541">
        <v>321</v>
      </c>
      <c r="C72" s="198" t="s">
        <v>2248</v>
      </c>
    </row>
    <row r="73" spans="1:3" x14ac:dyDescent="0.2">
      <c r="A73" s="198" t="s">
        <v>1833</v>
      </c>
      <c r="B73" s="541">
        <v>680</v>
      </c>
      <c r="C73" s="198" t="s">
        <v>2248</v>
      </c>
    </row>
    <row r="74" spans="1:3" x14ac:dyDescent="0.2">
      <c r="A74" s="198" t="s">
        <v>1839</v>
      </c>
      <c r="B74" s="541">
        <v>718</v>
      </c>
      <c r="C74" s="198" t="s">
        <v>2248</v>
      </c>
    </row>
    <row r="75" spans="1:3" x14ac:dyDescent="0.2">
      <c r="A75" s="198" t="s">
        <v>1834</v>
      </c>
      <c r="B75" s="541">
        <v>660</v>
      </c>
      <c r="C75" s="198" t="s">
        <v>2248</v>
      </c>
    </row>
    <row r="76" spans="1:3" x14ac:dyDescent="0.2">
      <c r="A76" s="198" t="s">
        <v>1835</v>
      </c>
      <c r="B76" s="541">
        <v>594</v>
      </c>
      <c r="C76" s="198" t="s">
        <v>2248</v>
      </c>
    </row>
    <row r="77" spans="1:3" x14ac:dyDescent="0.2">
      <c r="A77" s="198" t="s">
        <v>1836</v>
      </c>
      <c r="B77" s="541">
        <v>356</v>
      </c>
      <c r="C77" s="198" t="s">
        <v>2248</v>
      </c>
    </row>
    <row r="78" spans="1:3" x14ac:dyDescent="0.2">
      <c r="A78" s="198" t="s">
        <v>1837</v>
      </c>
      <c r="B78" s="541">
        <v>237</v>
      </c>
      <c r="C78" s="198" t="s">
        <v>2248</v>
      </c>
    </row>
    <row r="79" spans="1:3" x14ac:dyDescent="0.2">
      <c r="A79" s="198" t="s">
        <v>1838</v>
      </c>
      <c r="B79" s="541">
        <v>444</v>
      </c>
      <c r="C79" s="198" t="s">
        <v>2248</v>
      </c>
    </row>
    <row r="80" spans="1:3" x14ac:dyDescent="0.2">
      <c r="A80" s="198" t="s">
        <v>1840</v>
      </c>
      <c r="B80" s="541">
        <v>352</v>
      </c>
      <c r="C80" s="198" t="s">
        <v>2248</v>
      </c>
    </row>
    <row r="81" spans="1:3" x14ac:dyDescent="0.2">
      <c r="A81" s="198" t="s">
        <v>1841</v>
      </c>
      <c r="B81" s="541">
        <v>317</v>
      </c>
      <c r="C81" s="198" t="s">
        <v>2248</v>
      </c>
    </row>
    <row r="82" spans="1:3" x14ac:dyDescent="0.2">
      <c r="A82" s="198" t="s">
        <v>1842</v>
      </c>
      <c r="B82" s="541">
        <v>280</v>
      </c>
      <c r="C82" s="198" t="s">
        <v>2248</v>
      </c>
    </row>
    <row r="83" spans="1:3" x14ac:dyDescent="0.2">
      <c r="A83" s="198" t="s">
        <v>1843</v>
      </c>
      <c r="B83" s="541">
        <v>242</v>
      </c>
      <c r="C83" s="198" t="s">
        <v>2248</v>
      </c>
    </row>
    <row r="84" spans="1:3" x14ac:dyDescent="0.2">
      <c r="A84" s="198" t="s">
        <v>1844</v>
      </c>
      <c r="B84" s="541">
        <v>350</v>
      </c>
      <c r="C84" s="198" t="s">
        <v>2248</v>
      </c>
    </row>
    <row r="85" spans="1:3" x14ac:dyDescent="0.2">
      <c r="A85" s="198" t="s">
        <v>1845</v>
      </c>
      <c r="B85" s="541">
        <v>315</v>
      </c>
      <c r="C85" s="198" t="s">
        <v>2248</v>
      </c>
    </row>
    <row r="86" spans="1:3" x14ac:dyDescent="0.2">
      <c r="A86" s="198" t="s">
        <v>1846</v>
      </c>
      <c r="B86" s="541">
        <v>189</v>
      </c>
      <c r="C86" s="198" t="s">
        <v>2248</v>
      </c>
    </row>
    <row r="87" spans="1:3" x14ac:dyDescent="0.2">
      <c r="A87" s="198" t="s">
        <v>1851</v>
      </c>
      <c r="B87" s="541">
        <v>418</v>
      </c>
      <c r="C87" s="198" t="s">
        <v>2248</v>
      </c>
    </row>
    <row r="88" spans="1:3" x14ac:dyDescent="0.2">
      <c r="A88" s="198" t="s">
        <v>1852</v>
      </c>
      <c r="B88" s="541">
        <v>451</v>
      </c>
      <c r="C88" s="198" t="s">
        <v>2248</v>
      </c>
    </row>
    <row r="89" spans="1:3" x14ac:dyDescent="0.2">
      <c r="A89" s="198" t="s">
        <v>1853</v>
      </c>
      <c r="B89" s="541">
        <v>335</v>
      </c>
      <c r="C89" s="198" t="s">
        <v>2248</v>
      </c>
    </row>
    <row r="90" spans="1:3" x14ac:dyDescent="0.2">
      <c r="A90" s="198" t="s">
        <v>1854</v>
      </c>
      <c r="B90" s="541">
        <v>286</v>
      </c>
      <c r="C90" s="198" t="s">
        <v>2248</v>
      </c>
    </row>
    <row r="91" spans="1:3" x14ac:dyDescent="0.2">
      <c r="A91" s="198" t="s">
        <v>1847</v>
      </c>
      <c r="B91" s="541">
        <v>415</v>
      </c>
      <c r="C91" s="198" t="s">
        <v>2248</v>
      </c>
    </row>
    <row r="92" spans="1:3" x14ac:dyDescent="0.2">
      <c r="A92" s="198" t="s">
        <v>1848</v>
      </c>
      <c r="B92" s="541">
        <v>374</v>
      </c>
      <c r="C92" s="198" t="s">
        <v>2248</v>
      </c>
    </row>
    <row r="93" spans="1:3" x14ac:dyDescent="0.2">
      <c r="A93" s="198" t="s">
        <v>1849</v>
      </c>
      <c r="B93" s="541">
        <v>224</v>
      </c>
      <c r="C93" s="198" t="s">
        <v>2248</v>
      </c>
    </row>
    <row r="94" spans="1:3" x14ac:dyDescent="0.2">
      <c r="A94" s="198" t="s">
        <v>1855</v>
      </c>
      <c r="B94" s="541">
        <v>272</v>
      </c>
      <c r="C94" s="198" t="s">
        <v>2248</v>
      </c>
    </row>
    <row r="95" spans="1:3" x14ac:dyDescent="0.2">
      <c r="A95" s="198" t="s">
        <v>1850</v>
      </c>
      <c r="B95" s="541">
        <v>176</v>
      </c>
      <c r="C95" s="198" t="s">
        <v>2248</v>
      </c>
    </row>
    <row r="96" spans="1:3" x14ac:dyDescent="0.2">
      <c r="A96" s="198" t="s">
        <v>1856</v>
      </c>
      <c r="B96" s="541">
        <v>470</v>
      </c>
      <c r="C96" s="198" t="s">
        <v>2248</v>
      </c>
    </row>
    <row r="97" spans="1:3" x14ac:dyDescent="0.2">
      <c r="A97" s="198" t="s">
        <v>1857</v>
      </c>
      <c r="B97" s="541">
        <v>484</v>
      </c>
      <c r="C97" s="198" t="s">
        <v>2248</v>
      </c>
    </row>
    <row r="98" spans="1:3" x14ac:dyDescent="0.2">
      <c r="A98" s="198" t="s">
        <v>1858</v>
      </c>
      <c r="B98" s="541">
        <v>643</v>
      </c>
      <c r="C98" s="198" t="s">
        <v>2248</v>
      </c>
    </row>
    <row r="99" spans="1:3" x14ac:dyDescent="0.2">
      <c r="A99" s="198" t="s">
        <v>1859</v>
      </c>
      <c r="B99" s="541">
        <v>623</v>
      </c>
      <c r="C99" s="198" t="s">
        <v>2248</v>
      </c>
    </row>
    <row r="100" spans="1:3" x14ac:dyDescent="0.2">
      <c r="A100" s="198" t="s">
        <v>1860</v>
      </c>
      <c r="B100" s="541">
        <v>588</v>
      </c>
      <c r="C100" s="198" t="s">
        <v>2248</v>
      </c>
    </row>
    <row r="101" spans="1:3" x14ac:dyDescent="0.2">
      <c r="A101" s="198" t="s">
        <v>1861</v>
      </c>
      <c r="B101" s="541">
        <v>551</v>
      </c>
      <c r="C101" s="198" t="s">
        <v>2248</v>
      </c>
    </row>
    <row r="102" spans="1:3" x14ac:dyDescent="0.2">
      <c r="A102" s="198" t="s">
        <v>1862</v>
      </c>
      <c r="B102" s="541">
        <v>1928</v>
      </c>
      <c r="C102" s="198" t="s">
        <v>2248</v>
      </c>
    </row>
    <row r="103" spans="1:3" x14ac:dyDescent="0.2">
      <c r="A103" s="198" t="s">
        <v>1863</v>
      </c>
      <c r="B103" s="541">
        <v>1877</v>
      </c>
      <c r="C103" s="198" t="s">
        <v>2248</v>
      </c>
    </row>
    <row r="104" spans="1:3" x14ac:dyDescent="0.2">
      <c r="A104" s="198" t="s">
        <v>1864</v>
      </c>
      <c r="B104" s="541">
        <v>439</v>
      </c>
      <c r="C104" s="198" t="s">
        <v>2248</v>
      </c>
    </row>
    <row r="105" spans="1:3" x14ac:dyDescent="0.2">
      <c r="A105" s="198" t="s">
        <v>1865</v>
      </c>
      <c r="B105" s="541">
        <v>462</v>
      </c>
      <c r="C105" s="198" t="s">
        <v>2248</v>
      </c>
    </row>
    <row r="106" spans="1:3" x14ac:dyDescent="0.2">
      <c r="A106" s="198" t="s">
        <v>1866</v>
      </c>
      <c r="B106" s="541">
        <v>287</v>
      </c>
      <c r="C106" s="198" t="s">
        <v>2248</v>
      </c>
    </row>
    <row r="107" spans="1:3" x14ac:dyDescent="0.2">
      <c r="A107" s="198" t="s">
        <v>1867</v>
      </c>
      <c r="B107" s="541">
        <v>277</v>
      </c>
      <c r="C107" s="198" t="s">
        <v>2248</v>
      </c>
    </row>
    <row r="108" spans="1:3" x14ac:dyDescent="0.2">
      <c r="A108" s="198" t="s">
        <v>1868</v>
      </c>
      <c r="B108" s="541">
        <v>464</v>
      </c>
      <c r="C108" s="198" t="s">
        <v>2248</v>
      </c>
    </row>
    <row r="109" spans="1:3" x14ac:dyDescent="0.2">
      <c r="A109" s="198" t="s">
        <v>1869</v>
      </c>
      <c r="B109" s="541">
        <v>410</v>
      </c>
      <c r="C109" s="198" t="s">
        <v>2248</v>
      </c>
    </row>
    <row r="110" spans="1:3" x14ac:dyDescent="0.2">
      <c r="A110" s="198" t="s">
        <v>1870</v>
      </c>
      <c r="B110" s="541">
        <v>209.5</v>
      </c>
      <c r="C110" s="198" t="s">
        <v>2248</v>
      </c>
    </row>
    <row r="111" spans="1:3" x14ac:dyDescent="0.2">
      <c r="A111" s="198" t="s">
        <v>1871</v>
      </c>
      <c r="B111" s="541">
        <v>397</v>
      </c>
      <c r="C111" s="198" t="s">
        <v>2248</v>
      </c>
    </row>
    <row r="112" spans="1:3" x14ac:dyDescent="0.2">
      <c r="A112" s="198" t="s">
        <v>1872</v>
      </c>
      <c r="B112" s="541">
        <v>453</v>
      </c>
      <c r="C112" s="198" t="s">
        <v>2248</v>
      </c>
    </row>
    <row r="113" spans="1:3" x14ac:dyDescent="0.2">
      <c r="A113" s="198" t="s">
        <v>1873</v>
      </c>
      <c r="B113" s="541">
        <v>430</v>
      </c>
      <c r="C113" s="198" t="s">
        <v>2248</v>
      </c>
    </row>
    <row r="114" spans="1:3" x14ac:dyDescent="0.2">
      <c r="A114" s="198" t="s">
        <v>1874</v>
      </c>
      <c r="B114" s="541">
        <v>387</v>
      </c>
      <c r="C114" s="198" t="s">
        <v>2248</v>
      </c>
    </row>
    <row r="115" spans="1:3" x14ac:dyDescent="0.2">
      <c r="A115" s="198" t="s">
        <v>1875</v>
      </c>
      <c r="B115" s="541">
        <v>232</v>
      </c>
      <c r="C115" s="198" t="s">
        <v>2248</v>
      </c>
    </row>
    <row r="116" spans="1:3" x14ac:dyDescent="0.2">
      <c r="A116" s="198" t="s">
        <v>1876</v>
      </c>
      <c r="B116" s="541">
        <v>136.5</v>
      </c>
      <c r="C116" s="198" t="s">
        <v>2248</v>
      </c>
    </row>
    <row r="117" spans="1:3" x14ac:dyDescent="0.2">
      <c r="A117" s="198" t="s">
        <v>1877</v>
      </c>
      <c r="B117" s="541">
        <v>280</v>
      </c>
      <c r="C117" s="198" t="s">
        <v>2248</v>
      </c>
    </row>
    <row r="118" spans="1:3" x14ac:dyDescent="0.2">
      <c r="A118" s="198" t="s">
        <v>1878</v>
      </c>
      <c r="B118" s="541">
        <v>570</v>
      </c>
      <c r="C118" s="198" t="s">
        <v>2248</v>
      </c>
    </row>
    <row r="119" spans="1:3" x14ac:dyDescent="0.2">
      <c r="A119" s="198" t="s">
        <v>1879</v>
      </c>
      <c r="B119" s="541">
        <v>513</v>
      </c>
      <c r="C119" s="198" t="s">
        <v>2248</v>
      </c>
    </row>
    <row r="120" spans="1:3" x14ac:dyDescent="0.2">
      <c r="A120" s="198" t="s">
        <v>1880</v>
      </c>
      <c r="B120" s="541">
        <v>308</v>
      </c>
      <c r="C120" s="198" t="s">
        <v>2248</v>
      </c>
    </row>
    <row r="121" spans="1:3" x14ac:dyDescent="0.2">
      <c r="A121" s="198" t="s">
        <v>1881</v>
      </c>
      <c r="B121" s="541">
        <v>500</v>
      </c>
      <c r="C121" s="198" t="s">
        <v>2248</v>
      </c>
    </row>
    <row r="122" spans="1:3" x14ac:dyDescent="0.2">
      <c r="A122" s="198" t="s">
        <v>1882</v>
      </c>
      <c r="B122" s="541">
        <v>450</v>
      </c>
      <c r="C122" s="198" t="s">
        <v>2248</v>
      </c>
    </row>
    <row r="123" spans="1:3" x14ac:dyDescent="0.2">
      <c r="A123" s="198" t="s">
        <v>1883</v>
      </c>
      <c r="B123" s="541">
        <v>270</v>
      </c>
      <c r="C123" s="198" t="s">
        <v>2248</v>
      </c>
    </row>
    <row r="124" spans="1:3" x14ac:dyDescent="0.2">
      <c r="A124" s="198" t="s">
        <v>1884</v>
      </c>
      <c r="B124" s="541">
        <v>430</v>
      </c>
      <c r="C124" s="198" t="s">
        <v>2248</v>
      </c>
    </row>
    <row r="125" spans="1:3" x14ac:dyDescent="0.2">
      <c r="A125" s="198" t="s">
        <v>1885</v>
      </c>
      <c r="B125" s="541">
        <v>387</v>
      </c>
      <c r="C125" s="198" t="s">
        <v>2248</v>
      </c>
    </row>
    <row r="126" spans="1:3" x14ac:dyDescent="0.2">
      <c r="A126" s="198" t="s">
        <v>1886</v>
      </c>
      <c r="B126" s="541">
        <v>232</v>
      </c>
      <c r="C126" s="198" t="s">
        <v>2248</v>
      </c>
    </row>
    <row r="127" spans="1:3" x14ac:dyDescent="0.2">
      <c r="A127" s="198" t="s">
        <v>1887</v>
      </c>
      <c r="B127" s="541">
        <v>270</v>
      </c>
      <c r="C127" s="198" t="s">
        <v>2248</v>
      </c>
    </row>
    <row r="128" spans="1:3" x14ac:dyDescent="0.2">
      <c r="A128" s="198" t="s">
        <v>1888</v>
      </c>
      <c r="B128" s="541">
        <v>240</v>
      </c>
      <c r="C128" s="198" t="s">
        <v>2248</v>
      </c>
    </row>
    <row r="129" spans="1:3" x14ac:dyDescent="0.2">
      <c r="A129" s="198" t="s">
        <v>1889</v>
      </c>
      <c r="B129" s="541">
        <v>256.5</v>
      </c>
      <c r="C129" s="198" t="s">
        <v>2248</v>
      </c>
    </row>
    <row r="130" spans="1:3" x14ac:dyDescent="0.2">
      <c r="A130" s="198" t="s">
        <v>1890</v>
      </c>
      <c r="B130" s="541">
        <v>228</v>
      </c>
      <c r="C130" s="198" t="s">
        <v>2248</v>
      </c>
    </row>
    <row r="131" spans="1:3" x14ac:dyDescent="0.2">
      <c r="A131" s="198" t="s">
        <v>1891</v>
      </c>
      <c r="B131" s="541">
        <v>74</v>
      </c>
      <c r="C131" s="198" t="s">
        <v>2248</v>
      </c>
    </row>
    <row r="132" spans="1:3" x14ac:dyDescent="0.2">
      <c r="A132" s="198" t="s">
        <v>1892</v>
      </c>
      <c r="B132" s="541">
        <v>74</v>
      </c>
      <c r="C132" s="198" t="s">
        <v>2248</v>
      </c>
    </row>
    <row r="133" spans="1:3" x14ac:dyDescent="0.2">
      <c r="A133" s="198" t="s">
        <v>1893</v>
      </c>
      <c r="B133" s="541">
        <v>325</v>
      </c>
      <c r="C133" s="198" t="s">
        <v>2248</v>
      </c>
    </row>
    <row r="134" spans="1:3" x14ac:dyDescent="0.2">
      <c r="A134" s="198" t="s">
        <v>1894</v>
      </c>
      <c r="B134" s="541">
        <v>260</v>
      </c>
      <c r="C134" s="198" t="s">
        <v>2248</v>
      </c>
    </row>
    <row r="135" spans="1:3" x14ac:dyDescent="0.2">
      <c r="A135" s="198" t="s">
        <v>1895</v>
      </c>
      <c r="B135" s="541">
        <v>309</v>
      </c>
      <c r="C135" s="198" t="s">
        <v>2248</v>
      </c>
    </row>
    <row r="136" spans="1:3" x14ac:dyDescent="0.2">
      <c r="A136" s="198" t="s">
        <v>1896</v>
      </c>
      <c r="B136" s="541">
        <v>247</v>
      </c>
      <c r="C136" s="198" t="s">
        <v>2248</v>
      </c>
    </row>
    <row r="137" spans="1:3" x14ac:dyDescent="0.2">
      <c r="A137" s="198" t="s">
        <v>1897</v>
      </c>
      <c r="B137" s="541">
        <v>276.33</v>
      </c>
      <c r="C137" s="198" t="s">
        <v>2248</v>
      </c>
    </row>
    <row r="138" spans="1:3" x14ac:dyDescent="0.2">
      <c r="A138" s="198" t="s">
        <v>1898</v>
      </c>
      <c r="B138" s="541">
        <v>221</v>
      </c>
      <c r="C138" s="198" t="s">
        <v>2248</v>
      </c>
    </row>
    <row r="139" spans="1:3" x14ac:dyDescent="0.2">
      <c r="A139" s="198" t="s">
        <v>1899</v>
      </c>
      <c r="B139" s="541">
        <v>260</v>
      </c>
      <c r="C139" s="198" t="s">
        <v>2248</v>
      </c>
    </row>
    <row r="140" spans="1:3" x14ac:dyDescent="0.2">
      <c r="A140" s="198" t="s">
        <v>1900</v>
      </c>
      <c r="B140" s="541">
        <v>208</v>
      </c>
      <c r="C140" s="198" t="s">
        <v>2248</v>
      </c>
    </row>
    <row r="141" spans="1:3" x14ac:dyDescent="0.2">
      <c r="A141" s="198" t="s">
        <v>1901</v>
      </c>
      <c r="B141" s="541">
        <v>237.2</v>
      </c>
      <c r="C141" s="198" t="s">
        <v>2248</v>
      </c>
    </row>
    <row r="142" spans="1:3" x14ac:dyDescent="0.2">
      <c r="A142" s="198" t="s">
        <v>1902</v>
      </c>
      <c r="B142" s="541">
        <v>189.8</v>
      </c>
      <c r="C142" s="198" t="s">
        <v>2248</v>
      </c>
    </row>
    <row r="143" spans="1:3" x14ac:dyDescent="0.2">
      <c r="A143" s="198" t="s">
        <v>1904</v>
      </c>
      <c r="B143" s="541">
        <v>293</v>
      </c>
      <c r="C143" s="198" t="s">
        <v>2248</v>
      </c>
    </row>
    <row r="144" spans="1:3" x14ac:dyDescent="0.2">
      <c r="A144" s="198" t="s">
        <v>1905</v>
      </c>
      <c r="B144" s="541">
        <v>176</v>
      </c>
      <c r="C144" s="198" t="s">
        <v>2248</v>
      </c>
    </row>
    <row r="145" spans="1:3" x14ac:dyDescent="0.2">
      <c r="A145" s="198" t="s">
        <v>1906</v>
      </c>
      <c r="B145" s="541">
        <v>270</v>
      </c>
      <c r="C145" s="198" t="s">
        <v>2248</v>
      </c>
    </row>
    <row r="146" spans="1:3" x14ac:dyDescent="0.2">
      <c r="A146" s="198" t="s">
        <v>1907</v>
      </c>
      <c r="B146" s="541">
        <v>90</v>
      </c>
      <c r="C146" s="198" t="s">
        <v>2248</v>
      </c>
    </row>
    <row r="147" spans="1:3" x14ac:dyDescent="0.2">
      <c r="A147" s="198" t="s">
        <v>1908</v>
      </c>
      <c r="B147" s="541">
        <v>106.5</v>
      </c>
      <c r="C147" s="198" t="s">
        <v>2248</v>
      </c>
    </row>
    <row r="148" spans="1:3" x14ac:dyDescent="0.2">
      <c r="A148" s="198" t="s">
        <v>1909</v>
      </c>
      <c r="B148" s="541">
        <v>395</v>
      </c>
      <c r="C148" s="198" t="s">
        <v>2248</v>
      </c>
    </row>
    <row r="149" spans="1:3" x14ac:dyDescent="0.2">
      <c r="A149" s="198" t="s">
        <v>1910</v>
      </c>
      <c r="B149" s="541">
        <v>320</v>
      </c>
      <c r="C149" s="198" t="s">
        <v>2248</v>
      </c>
    </row>
    <row r="150" spans="1:3" x14ac:dyDescent="0.2">
      <c r="A150" s="198" t="s">
        <v>1911</v>
      </c>
      <c r="B150" s="541">
        <v>375.5</v>
      </c>
      <c r="C150" s="198" t="s">
        <v>2248</v>
      </c>
    </row>
    <row r="151" spans="1:3" x14ac:dyDescent="0.2">
      <c r="A151" s="198" t="s">
        <v>1912</v>
      </c>
      <c r="B151" s="541">
        <v>304</v>
      </c>
      <c r="C151" s="198" t="s">
        <v>2248</v>
      </c>
    </row>
    <row r="152" spans="1:3" x14ac:dyDescent="0.2">
      <c r="A152" s="198" t="s">
        <v>1913</v>
      </c>
      <c r="B152" s="541">
        <v>335.67</v>
      </c>
      <c r="C152" s="198" t="s">
        <v>2248</v>
      </c>
    </row>
    <row r="153" spans="1:3" x14ac:dyDescent="0.2">
      <c r="A153" s="198" t="s">
        <v>1914</v>
      </c>
      <c r="B153" s="541">
        <v>272</v>
      </c>
      <c r="C153" s="198" t="s">
        <v>2248</v>
      </c>
    </row>
    <row r="154" spans="1:3" x14ac:dyDescent="0.2">
      <c r="A154" s="198" t="s">
        <v>1915</v>
      </c>
      <c r="B154" s="541">
        <v>316</v>
      </c>
      <c r="C154" s="198" t="s">
        <v>2248</v>
      </c>
    </row>
    <row r="155" spans="1:3" x14ac:dyDescent="0.2">
      <c r="A155" s="198" t="s">
        <v>1916</v>
      </c>
      <c r="B155" s="541">
        <v>256</v>
      </c>
      <c r="C155" s="198" t="s">
        <v>2248</v>
      </c>
    </row>
    <row r="156" spans="1:3" x14ac:dyDescent="0.2">
      <c r="A156" s="198" t="s">
        <v>1917</v>
      </c>
      <c r="B156" s="541">
        <v>288.39999999999998</v>
      </c>
      <c r="C156" s="198" t="s">
        <v>2248</v>
      </c>
    </row>
    <row r="157" spans="1:3" x14ac:dyDescent="0.2">
      <c r="A157" s="198" t="s">
        <v>1918</v>
      </c>
      <c r="B157" s="541">
        <v>233.6</v>
      </c>
      <c r="C157" s="198" t="s">
        <v>2248</v>
      </c>
    </row>
    <row r="158" spans="1:3" x14ac:dyDescent="0.2">
      <c r="A158" s="198" t="s">
        <v>1919</v>
      </c>
      <c r="B158" s="541">
        <v>270</v>
      </c>
      <c r="C158" s="198" t="s">
        <v>2248</v>
      </c>
    </row>
    <row r="159" spans="1:3" x14ac:dyDescent="0.2">
      <c r="A159" s="198" t="s">
        <v>1920</v>
      </c>
      <c r="B159" s="541">
        <v>71.5</v>
      </c>
      <c r="C159" s="198" t="s">
        <v>2248</v>
      </c>
    </row>
    <row r="160" spans="1:3" x14ac:dyDescent="0.2">
      <c r="A160" s="198" t="s">
        <v>1921</v>
      </c>
      <c r="B160" s="541">
        <v>515</v>
      </c>
      <c r="C160" s="198" t="s">
        <v>2248</v>
      </c>
    </row>
    <row r="161" spans="1:3" x14ac:dyDescent="0.2">
      <c r="A161" s="198" t="s">
        <v>1922</v>
      </c>
      <c r="B161" s="541">
        <v>420</v>
      </c>
      <c r="C161" s="198" t="s">
        <v>2248</v>
      </c>
    </row>
    <row r="162" spans="1:3" x14ac:dyDescent="0.2">
      <c r="A162" s="198" t="s">
        <v>1923</v>
      </c>
      <c r="B162" s="541">
        <v>489.5</v>
      </c>
      <c r="C162" s="198" t="s">
        <v>2248</v>
      </c>
    </row>
    <row r="163" spans="1:3" x14ac:dyDescent="0.2">
      <c r="A163" s="198" t="s">
        <v>1924</v>
      </c>
      <c r="B163" s="541">
        <v>399</v>
      </c>
      <c r="C163" s="198" t="s">
        <v>2248</v>
      </c>
    </row>
    <row r="164" spans="1:3" x14ac:dyDescent="0.2">
      <c r="A164" s="198" t="s">
        <v>1925</v>
      </c>
      <c r="B164" s="541">
        <v>437.67</v>
      </c>
      <c r="C164" s="198" t="s">
        <v>2248</v>
      </c>
    </row>
    <row r="165" spans="1:3" x14ac:dyDescent="0.2">
      <c r="A165" s="198" t="s">
        <v>1926</v>
      </c>
      <c r="B165" s="541">
        <v>357</v>
      </c>
      <c r="C165" s="198" t="s">
        <v>2248</v>
      </c>
    </row>
    <row r="166" spans="1:3" x14ac:dyDescent="0.2">
      <c r="A166" s="198" t="s">
        <v>1927</v>
      </c>
      <c r="B166" s="541">
        <v>412</v>
      </c>
      <c r="C166" s="198" t="s">
        <v>2248</v>
      </c>
    </row>
    <row r="167" spans="1:3" x14ac:dyDescent="0.2">
      <c r="A167" s="198" t="s">
        <v>1928</v>
      </c>
      <c r="B167" s="541">
        <v>336</v>
      </c>
      <c r="C167" s="198" t="s">
        <v>2248</v>
      </c>
    </row>
    <row r="168" spans="1:3" x14ac:dyDescent="0.2">
      <c r="A168" s="198" t="s">
        <v>1929</v>
      </c>
      <c r="B168" s="541">
        <v>376</v>
      </c>
      <c r="C168" s="198" t="s">
        <v>2248</v>
      </c>
    </row>
    <row r="169" spans="1:3" x14ac:dyDescent="0.2">
      <c r="A169" s="198" t="s">
        <v>1930</v>
      </c>
      <c r="B169" s="541">
        <v>306.60000000000002</v>
      </c>
      <c r="C169" s="198" t="s">
        <v>2248</v>
      </c>
    </row>
    <row r="170" spans="1:3" x14ac:dyDescent="0.2">
      <c r="A170" s="198" t="s">
        <v>1932</v>
      </c>
      <c r="B170" s="541">
        <v>464</v>
      </c>
      <c r="C170" s="198" t="s">
        <v>2248</v>
      </c>
    </row>
    <row r="171" spans="1:3" x14ac:dyDescent="0.2">
      <c r="A171" s="198" t="s">
        <v>1933</v>
      </c>
      <c r="B171" s="541">
        <v>278</v>
      </c>
      <c r="C171" s="198" t="s">
        <v>2248</v>
      </c>
    </row>
    <row r="172" spans="1:3" x14ac:dyDescent="0.2">
      <c r="A172" s="198" t="s">
        <v>1934</v>
      </c>
      <c r="B172" s="541">
        <v>146.5</v>
      </c>
      <c r="C172" s="198" t="s">
        <v>2248</v>
      </c>
    </row>
    <row r="173" spans="1:3" x14ac:dyDescent="0.2">
      <c r="A173" s="198" t="s">
        <v>1935</v>
      </c>
      <c r="B173" s="541">
        <v>97.5</v>
      </c>
      <c r="C173" s="198" t="s">
        <v>2248</v>
      </c>
    </row>
    <row r="174" spans="1:3" x14ac:dyDescent="0.2">
      <c r="A174" s="198" t="s">
        <v>1936</v>
      </c>
      <c r="B174" s="541">
        <v>875</v>
      </c>
      <c r="C174" s="198" t="s">
        <v>2248</v>
      </c>
    </row>
    <row r="175" spans="1:3" x14ac:dyDescent="0.2">
      <c r="A175" s="198" t="s">
        <v>1937</v>
      </c>
      <c r="B175" s="541">
        <v>700</v>
      </c>
      <c r="C175" s="198" t="s">
        <v>2248</v>
      </c>
    </row>
    <row r="176" spans="1:3" x14ac:dyDescent="0.2">
      <c r="A176" s="198" t="s">
        <v>1938</v>
      </c>
      <c r="B176" s="541">
        <v>831.5</v>
      </c>
      <c r="C176" s="198" t="s">
        <v>2248</v>
      </c>
    </row>
    <row r="177" spans="1:3" x14ac:dyDescent="0.2">
      <c r="A177" s="198" t="s">
        <v>1939</v>
      </c>
      <c r="B177" s="541">
        <v>665</v>
      </c>
      <c r="C177" s="198" t="s">
        <v>2248</v>
      </c>
    </row>
    <row r="178" spans="1:3" x14ac:dyDescent="0.2">
      <c r="A178" s="198" t="s">
        <v>1940</v>
      </c>
      <c r="B178" s="541">
        <v>743.67</v>
      </c>
      <c r="C178" s="198" t="s">
        <v>2248</v>
      </c>
    </row>
    <row r="179" spans="1:3" x14ac:dyDescent="0.2">
      <c r="A179" s="198" t="s">
        <v>1941</v>
      </c>
      <c r="B179" s="541">
        <v>595</v>
      </c>
      <c r="C179" s="198" t="s">
        <v>2248</v>
      </c>
    </row>
    <row r="180" spans="1:3" x14ac:dyDescent="0.2">
      <c r="A180" s="198" t="s">
        <v>1942</v>
      </c>
      <c r="B180" s="541">
        <v>950</v>
      </c>
      <c r="C180" s="198" t="s">
        <v>2248</v>
      </c>
    </row>
    <row r="181" spans="1:3" x14ac:dyDescent="0.2">
      <c r="A181" s="198" t="s">
        <v>1943</v>
      </c>
      <c r="B181" s="541">
        <v>750</v>
      </c>
      <c r="C181" s="198" t="s">
        <v>2248</v>
      </c>
    </row>
    <row r="182" spans="1:3" x14ac:dyDescent="0.2">
      <c r="A182" s="198" t="s">
        <v>1944</v>
      </c>
      <c r="B182" s="541">
        <v>902.5</v>
      </c>
      <c r="C182" s="198" t="s">
        <v>2248</v>
      </c>
    </row>
    <row r="183" spans="1:3" x14ac:dyDescent="0.2">
      <c r="A183" s="198" t="s">
        <v>1945</v>
      </c>
      <c r="B183" s="541">
        <v>712.5</v>
      </c>
      <c r="C183" s="198" t="s">
        <v>2248</v>
      </c>
    </row>
    <row r="184" spans="1:3" x14ac:dyDescent="0.2">
      <c r="A184" s="198" t="s">
        <v>1946</v>
      </c>
      <c r="B184" s="541">
        <v>807.67</v>
      </c>
      <c r="C184" s="198" t="s">
        <v>2248</v>
      </c>
    </row>
    <row r="185" spans="1:3" x14ac:dyDescent="0.2">
      <c r="A185" s="198" t="s">
        <v>1947</v>
      </c>
      <c r="B185" s="541">
        <v>637.66999999999996</v>
      </c>
      <c r="C185" s="198" t="s">
        <v>2248</v>
      </c>
    </row>
    <row r="186" spans="1:3" x14ac:dyDescent="0.2">
      <c r="A186" s="198" t="s">
        <v>1948</v>
      </c>
      <c r="B186" s="541">
        <v>760</v>
      </c>
      <c r="C186" s="198" t="s">
        <v>2248</v>
      </c>
    </row>
    <row r="187" spans="1:3" x14ac:dyDescent="0.2">
      <c r="A187" s="198" t="s">
        <v>1949</v>
      </c>
      <c r="B187" s="541">
        <v>600</v>
      </c>
      <c r="C187" s="198" t="s">
        <v>2248</v>
      </c>
    </row>
    <row r="188" spans="1:3" x14ac:dyDescent="0.2">
      <c r="A188" s="198" t="s">
        <v>1950</v>
      </c>
      <c r="B188" s="541">
        <v>693.6</v>
      </c>
      <c r="C188" s="198" t="s">
        <v>2248</v>
      </c>
    </row>
    <row r="189" spans="1:3" x14ac:dyDescent="0.2">
      <c r="A189" s="198" t="s">
        <v>1951</v>
      </c>
      <c r="B189" s="541">
        <v>547.6</v>
      </c>
      <c r="C189" s="198" t="s">
        <v>2248</v>
      </c>
    </row>
    <row r="190" spans="1:3" x14ac:dyDescent="0.2">
      <c r="A190" s="198" t="s">
        <v>1952</v>
      </c>
      <c r="B190" s="541">
        <v>950</v>
      </c>
      <c r="C190" s="198" t="s">
        <v>2248</v>
      </c>
    </row>
    <row r="191" spans="1:3" x14ac:dyDescent="0.2">
      <c r="A191" s="198" t="s">
        <v>1953</v>
      </c>
      <c r="B191" s="541">
        <v>855</v>
      </c>
      <c r="C191" s="198" t="s">
        <v>2248</v>
      </c>
    </row>
    <row r="192" spans="1:3" x14ac:dyDescent="0.2">
      <c r="A192" s="198" t="s">
        <v>1954</v>
      </c>
      <c r="B192" s="541">
        <v>513</v>
      </c>
      <c r="C192" s="198" t="s">
        <v>2248</v>
      </c>
    </row>
    <row r="193" spans="1:3" x14ac:dyDescent="0.2">
      <c r="A193" s="198" t="s">
        <v>1955</v>
      </c>
      <c r="B193" s="541">
        <v>372</v>
      </c>
      <c r="C193" s="198" t="s">
        <v>2248</v>
      </c>
    </row>
    <row r="194" spans="1:3" x14ac:dyDescent="0.2">
      <c r="A194" s="198" t="s">
        <v>1956</v>
      </c>
      <c r="B194" s="541">
        <v>247.5</v>
      </c>
      <c r="C194" s="198" t="s">
        <v>2248</v>
      </c>
    </row>
    <row r="195" spans="1:3" x14ac:dyDescent="0.2">
      <c r="A195" s="198" t="s">
        <v>1957</v>
      </c>
      <c r="B195" s="541">
        <v>240</v>
      </c>
      <c r="C195" s="198" t="s">
        <v>2248</v>
      </c>
    </row>
    <row r="196" spans="1:3" x14ac:dyDescent="0.2">
      <c r="A196" s="198" t="s">
        <v>1958</v>
      </c>
      <c r="B196" s="541">
        <v>228</v>
      </c>
      <c r="C196" s="198" t="s">
        <v>2248</v>
      </c>
    </row>
    <row r="197" spans="1:3" x14ac:dyDescent="0.2">
      <c r="A197" s="198" t="s">
        <v>1959</v>
      </c>
      <c r="B197" s="541">
        <v>204</v>
      </c>
      <c r="C197" s="198" t="s">
        <v>2248</v>
      </c>
    </row>
    <row r="198" spans="1:3" x14ac:dyDescent="0.2">
      <c r="A198" s="198" t="s">
        <v>1960</v>
      </c>
      <c r="B198" s="541">
        <v>180</v>
      </c>
      <c r="C198" s="198" t="s">
        <v>2248</v>
      </c>
    </row>
    <row r="199" spans="1:3" x14ac:dyDescent="0.2">
      <c r="A199" s="198" t="s">
        <v>1961</v>
      </c>
      <c r="B199" s="541">
        <v>171</v>
      </c>
      <c r="C199" s="198" t="s">
        <v>2248</v>
      </c>
    </row>
    <row r="200" spans="1:3" x14ac:dyDescent="0.2">
      <c r="A200" s="198" t="s">
        <v>1962</v>
      </c>
      <c r="B200" s="541">
        <v>153</v>
      </c>
      <c r="C200" s="198" t="s">
        <v>2248</v>
      </c>
    </row>
    <row r="201" spans="1:3" x14ac:dyDescent="0.2">
      <c r="A201" s="198" t="s">
        <v>1963</v>
      </c>
      <c r="B201" s="541">
        <v>144</v>
      </c>
      <c r="C201" s="198" t="s">
        <v>2248</v>
      </c>
    </row>
    <row r="202" spans="1:3" x14ac:dyDescent="0.2">
      <c r="A202" s="198" t="s">
        <v>1964</v>
      </c>
      <c r="B202" s="541">
        <v>131.4</v>
      </c>
      <c r="C202" s="198" t="s">
        <v>2248</v>
      </c>
    </row>
    <row r="203" spans="1:3" x14ac:dyDescent="0.2">
      <c r="A203" s="198" t="s">
        <v>1965</v>
      </c>
      <c r="B203" s="541">
        <v>180</v>
      </c>
      <c r="C203" s="198" t="s">
        <v>2248</v>
      </c>
    </row>
    <row r="204" spans="1:3" x14ac:dyDescent="0.2">
      <c r="A204" s="198" t="s">
        <v>1966</v>
      </c>
      <c r="B204" s="541">
        <v>162</v>
      </c>
      <c r="C204" s="198" t="s">
        <v>2248</v>
      </c>
    </row>
    <row r="205" spans="1:3" x14ac:dyDescent="0.2">
      <c r="A205" s="198" t="s">
        <v>1967</v>
      </c>
      <c r="B205" s="541">
        <v>97</v>
      </c>
      <c r="C205" s="198" t="s">
        <v>2248</v>
      </c>
    </row>
    <row r="206" spans="1:3" x14ac:dyDescent="0.2">
      <c r="A206" s="198" t="s">
        <v>1968</v>
      </c>
      <c r="B206" s="541">
        <v>88</v>
      </c>
      <c r="C206" s="198" t="s">
        <v>2248</v>
      </c>
    </row>
    <row r="207" spans="1:3" x14ac:dyDescent="0.2">
      <c r="A207" s="198" t="s">
        <v>1969</v>
      </c>
      <c r="B207" s="541">
        <v>80</v>
      </c>
      <c r="C207" s="198" t="s">
        <v>2248</v>
      </c>
    </row>
    <row r="208" spans="1:3" x14ac:dyDescent="0.2">
      <c r="A208" s="198" t="s">
        <v>1970</v>
      </c>
      <c r="B208" s="541">
        <v>1390</v>
      </c>
      <c r="C208" s="198" t="s">
        <v>2248</v>
      </c>
    </row>
    <row r="209" spans="1:3" x14ac:dyDescent="0.2">
      <c r="A209" s="198" t="s">
        <v>1971</v>
      </c>
      <c r="B209" s="541">
        <v>2750</v>
      </c>
      <c r="C209" s="198" t="s">
        <v>2248</v>
      </c>
    </row>
    <row r="210" spans="1:3" x14ac:dyDescent="0.2">
      <c r="A210" s="198" t="s">
        <v>1972</v>
      </c>
      <c r="B210" s="541">
        <v>42</v>
      </c>
      <c r="C210" s="198" t="s">
        <v>2248</v>
      </c>
    </row>
    <row r="211" spans="1:3" x14ac:dyDescent="0.2">
      <c r="A211" s="198" t="s">
        <v>1973</v>
      </c>
      <c r="B211" s="541">
        <v>42</v>
      </c>
      <c r="C211" s="198" t="s">
        <v>2248</v>
      </c>
    </row>
    <row r="212" spans="1:3" x14ac:dyDescent="0.2">
      <c r="A212" s="198" t="s">
        <v>1974</v>
      </c>
      <c r="B212" s="541">
        <v>231</v>
      </c>
      <c r="C212" s="198" t="s">
        <v>2248</v>
      </c>
    </row>
    <row r="213" spans="1:3" x14ac:dyDescent="0.2">
      <c r="A213" s="198" t="s">
        <v>1975</v>
      </c>
      <c r="B213" s="541">
        <v>505</v>
      </c>
      <c r="C213" s="198" t="s">
        <v>2248</v>
      </c>
    </row>
    <row r="214" spans="1:3" x14ac:dyDescent="0.2">
      <c r="A214" s="198" t="s">
        <v>1976</v>
      </c>
      <c r="B214" s="541">
        <v>245</v>
      </c>
      <c r="C214" s="198" t="s">
        <v>2248</v>
      </c>
    </row>
    <row r="215" spans="1:3" x14ac:dyDescent="0.2">
      <c r="A215" s="198" t="s">
        <v>1977</v>
      </c>
      <c r="B215" s="541">
        <v>495</v>
      </c>
      <c r="C215" s="198" t="s">
        <v>2248</v>
      </c>
    </row>
    <row r="216" spans="1:3" x14ac:dyDescent="0.2">
      <c r="A216" s="198" t="s">
        <v>1978</v>
      </c>
      <c r="B216" s="541">
        <v>232.75</v>
      </c>
      <c r="C216" s="198" t="s">
        <v>2248</v>
      </c>
    </row>
    <row r="217" spans="1:3" x14ac:dyDescent="0.2">
      <c r="A217" s="198" t="s">
        <v>1979</v>
      </c>
      <c r="B217" s="541">
        <v>470.25</v>
      </c>
      <c r="C217" s="198" t="s">
        <v>2248</v>
      </c>
    </row>
    <row r="218" spans="1:3" x14ac:dyDescent="0.2">
      <c r="A218" s="198" t="s">
        <v>1980</v>
      </c>
      <c r="B218" s="541">
        <v>208.25</v>
      </c>
      <c r="C218" s="198" t="s">
        <v>2248</v>
      </c>
    </row>
    <row r="219" spans="1:3" x14ac:dyDescent="0.2">
      <c r="A219" s="198" t="s">
        <v>1981</v>
      </c>
      <c r="B219" s="541">
        <v>420.75</v>
      </c>
      <c r="C219" s="198" t="s">
        <v>2248</v>
      </c>
    </row>
    <row r="220" spans="1:3" x14ac:dyDescent="0.2">
      <c r="A220" s="198" t="s">
        <v>1982</v>
      </c>
      <c r="B220" s="541">
        <v>183.75</v>
      </c>
      <c r="C220" s="198" t="s">
        <v>2248</v>
      </c>
    </row>
    <row r="221" spans="1:3" x14ac:dyDescent="0.2">
      <c r="A221" s="198" t="s">
        <v>1983</v>
      </c>
      <c r="B221" s="541">
        <v>371.25</v>
      </c>
      <c r="C221" s="198" t="s">
        <v>2248</v>
      </c>
    </row>
    <row r="222" spans="1:3" x14ac:dyDescent="0.2">
      <c r="A222" s="198" t="s">
        <v>1984</v>
      </c>
      <c r="B222" s="541">
        <v>490</v>
      </c>
      <c r="C222" s="198" t="s">
        <v>2248</v>
      </c>
    </row>
    <row r="223" spans="1:3" x14ac:dyDescent="0.2">
      <c r="A223" s="198" t="s">
        <v>1985</v>
      </c>
      <c r="B223" s="541">
        <v>990</v>
      </c>
      <c r="C223" s="198" t="s">
        <v>2248</v>
      </c>
    </row>
    <row r="224" spans="1:3" x14ac:dyDescent="0.2">
      <c r="A224" s="198" t="s">
        <v>1986</v>
      </c>
      <c r="B224" s="541">
        <v>465</v>
      </c>
      <c r="C224" s="198" t="s">
        <v>2248</v>
      </c>
    </row>
    <row r="225" spans="1:3" x14ac:dyDescent="0.2">
      <c r="A225" s="198" t="s">
        <v>1987</v>
      </c>
      <c r="B225" s="541">
        <v>940</v>
      </c>
      <c r="C225" s="198" t="s">
        <v>2248</v>
      </c>
    </row>
    <row r="226" spans="1:3" x14ac:dyDescent="0.2">
      <c r="A226" s="198" t="s">
        <v>1988</v>
      </c>
      <c r="B226" s="541">
        <v>416.66</v>
      </c>
      <c r="C226" s="198" t="s">
        <v>2248</v>
      </c>
    </row>
    <row r="227" spans="1:3" x14ac:dyDescent="0.2">
      <c r="A227" s="198" t="s">
        <v>1989</v>
      </c>
      <c r="B227" s="541">
        <v>840</v>
      </c>
      <c r="C227" s="198" t="s">
        <v>2248</v>
      </c>
    </row>
    <row r="228" spans="1:3" x14ac:dyDescent="0.2">
      <c r="A228" s="198" t="s">
        <v>1990</v>
      </c>
      <c r="B228" s="541">
        <v>368</v>
      </c>
      <c r="C228" s="198" t="s">
        <v>2248</v>
      </c>
    </row>
    <row r="229" spans="1:3" x14ac:dyDescent="0.2">
      <c r="A229" s="198" t="s">
        <v>1991</v>
      </c>
      <c r="B229" s="541">
        <v>742</v>
      </c>
      <c r="C229" s="198" t="s">
        <v>2248</v>
      </c>
    </row>
    <row r="230" spans="1:3" x14ac:dyDescent="0.2">
      <c r="A230" s="198" t="s">
        <v>1992</v>
      </c>
      <c r="B230" s="541">
        <v>480</v>
      </c>
      <c r="C230" s="198" t="s">
        <v>2248</v>
      </c>
    </row>
    <row r="231" spans="1:3" x14ac:dyDescent="0.2">
      <c r="A231" s="198" t="s">
        <v>1993</v>
      </c>
      <c r="B231" s="541">
        <v>456</v>
      </c>
      <c r="C231" s="198" t="s">
        <v>2248</v>
      </c>
    </row>
    <row r="232" spans="1:3" x14ac:dyDescent="0.2">
      <c r="A232" s="198" t="s">
        <v>1994</v>
      </c>
      <c r="B232" s="541">
        <v>408</v>
      </c>
      <c r="C232" s="198" t="s">
        <v>2248</v>
      </c>
    </row>
    <row r="233" spans="1:3" x14ac:dyDescent="0.2">
      <c r="A233" s="198" t="s">
        <v>1995</v>
      </c>
      <c r="B233" s="541">
        <v>384</v>
      </c>
      <c r="C233" s="198" t="s">
        <v>2248</v>
      </c>
    </row>
    <row r="234" spans="1:3" x14ac:dyDescent="0.2">
      <c r="A234" s="198" t="s">
        <v>1996</v>
      </c>
      <c r="B234" s="541">
        <v>350.4</v>
      </c>
      <c r="C234" s="198" t="s">
        <v>2248</v>
      </c>
    </row>
    <row r="235" spans="1:3" x14ac:dyDescent="0.2">
      <c r="A235" s="198" t="s">
        <v>1997</v>
      </c>
      <c r="B235" s="541">
        <v>240</v>
      </c>
      <c r="C235" s="198" t="s">
        <v>2248</v>
      </c>
    </row>
    <row r="236" spans="1:3" x14ac:dyDescent="0.2">
      <c r="A236" s="198" t="s">
        <v>1998</v>
      </c>
      <c r="B236" s="541">
        <v>645</v>
      </c>
      <c r="C236" s="198" t="s">
        <v>2248</v>
      </c>
    </row>
    <row r="237" spans="1:3" x14ac:dyDescent="0.2">
      <c r="A237" s="198" t="s">
        <v>1999</v>
      </c>
      <c r="B237" s="541">
        <v>613</v>
      </c>
      <c r="C237" s="198" t="s">
        <v>2248</v>
      </c>
    </row>
    <row r="238" spans="1:3" x14ac:dyDescent="0.2">
      <c r="A238" s="198" t="s">
        <v>2000</v>
      </c>
      <c r="B238" s="541">
        <v>548.33000000000004</v>
      </c>
      <c r="C238" s="198" t="s">
        <v>2248</v>
      </c>
    </row>
    <row r="239" spans="1:3" x14ac:dyDescent="0.2">
      <c r="A239" s="198" t="s">
        <v>2001</v>
      </c>
      <c r="B239" s="541">
        <v>516</v>
      </c>
      <c r="C239" s="198" t="s">
        <v>2248</v>
      </c>
    </row>
    <row r="240" spans="1:3" x14ac:dyDescent="0.2">
      <c r="A240" s="198" t="s">
        <v>2002</v>
      </c>
      <c r="B240" s="541">
        <v>470.8</v>
      </c>
      <c r="C240" s="198" t="s">
        <v>2248</v>
      </c>
    </row>
    <row r="241" spans="1:3" x14ac:dyDescent="0.2">
      <c r="A241" s="198" t="s">
        <v>2003</v>
      </c>
      <c r="B241" s="541">
        <v>325</v>
      </c>
      <c r="C241" s="198" t="s">
        <v>2248</v>
      </c>
    </row>
    <row r="242" spans="1:3" x14ac:dyDescent="0.2">
      <c r="A242" s="198" t="s">
        <v>2004</v>
      </c>
      <c r="B242" s="541">
        <v>160</v>
      </c>
      <c r="C242" s="198" t="s">
        <v>2248</v>
      </c>
    </row>
    <row r="243" spans="1:3" x14ac:dyDescent="0.2">
      <c r="A243" s="198" t="s">
        <v>2005</v>
      </c>
      <c r="B243" s="541">
        <v>235</v>
      </c>
      <c r="C243" s="198" t="s">
        <v>2248</v>
      </c>
    </row>
    <row r="244" spans="1:3" x14ac:dyDescent="0.2">
      <c r="A244" s="198" t="s">
        <v>2006</v>
      </c>
      <c r="B244" s="541">
        <v>152</v>
      </c>
      <c r="C244" s="198" t="s">
        <v>2248</v>
      </c>
    </row>
    <row r="245" spans="1:3" x14ac:dyDescent="0.2">
      <c r="A245" s="198" t="s">
        <v>2007</v>
      </c>
      <c r="B245" s="541">
        <v>223.5</v>
      </c>
      <c r="C245" s="198" t="s">
        <v>2248</v>
      </c>
    </row>
    <row r="246" spans="1:3" x14ac:dyDescent="0.2">
      <c r="A246" s="198" t="s">
        <v>2008</v>
      </c>
      <c r="B246" s="541">
        <v>136</v>
      </c>
      <c r="C246" s="198" t="s">
        <v>2248</v>
      </c>
    </row>
    <row r="247" spans="1:3" x14ac:dyDescent="0.2">
      <c r="A247" s="198" t="s">
        <v>2009</v>
      </c>
      <c r="B247" s="541">
        <v>199.67</v>
      </c>
      <c r="C247" s="198" t="s">
        <v>2248</v>
      </c>
    </row>
    <row r="248" spans="1:3" x14ac:dyDescent="0.2">
      <c r="A248" s="198" t="s">
        <v>2010</v>
      </c>
      <c r="B248" s="541">
        <v>128</v>
      </c>
      <c r="C248" s="198" t="s">
        <v>2248</v>
      </c>
    </row>
    <row r="249" spans="1:3" x14ac:dyDescent="0.2">
      <c r="A249" s="198" t="s">
        <v>2011</v>
      </c>
      <c r="B249" s="541">
        <v>188</v>
      </c>
      <c r="C249" s="198" t="s">
        <v>2248</v>
      </c>
    </row>
    <row r="250" spans="1:3" x14ac:dyDescent="0.2">
      <c r="A250" s="198" t="s">
        <v>2012</v>
      </c>
      <c r="B250" s="541">
        <v>116.8</v>
      </c>
      <c r="C250" s="198" t="s">
        <v>2248</v>
      </c>
    </row>
    <row r="251" spans="1:3" x14ac:dyDescent="0.2">
      <c r="A251" s="198" t="s">
        <v>2013</v>
      </c>
      <c r="B251" s="541">
        <v>171.6</v>
      </c>
      <c r="C251" s="198" t="s">
        <v>2248</v>
      </c>
    </row>
    <row r="252" spans="1:3" x14ac:dyDescent="0.2">
      <c r="A252" s="198" t="s">
        <v>2014</v>
      </c>
      <c r="B252" s="541">
        <v>75</v>
      </c>
      <c r="C252" s="198" t="s">
        <v>2248</v>
      </c>
    </row>
    <row r="253" spans="1:3" x14ac:dyDescent="0.2">
      <c r="A253" s="198" t="s">
        <v>2015</v>
      </c>
      <c r="B253" s="541">
        <v>115</v>
      </c>
      <c r="C253" s="198" t="s">
        <v>2248</v>
      </c>
    </row>
    <row r="254" spans="1:3" x14ac:dyDescent="0.2">
      <c r="A254" s="198" t="s">
        <v>2016</v>
      </c>
      <c r="B254" s="541">
        <v>109.5</v>
      </c>
      <c r="C254" s="198" t="s">
        <v>2248</v>
      </c>
    </row>
    <row r="255" spans="1:3" x14ac:dyDescent="0.2">
      <c r="A255" s="198" t="s">
        <v>2017</v>
      </c>
      <c r="B255" s="541">
        <v>97.67</v>
      </c>
      <c r="C255" s="198" t="s">
        <v>2248</v>
      </c>
    </row>
    <row r="256" spans="1:3" x14ac:dyDescent="0.2">
      <c r="A256" s="198" t="s">
        <v>2018</v>
      </c>
      <c r="B256" s="541">
        <v>540</v>
      </c>
      <c r="C256" s="198" t="s">
        <v>2248</v>
      </c>
    </row>
    <row r="257" spans="1:3" x14ac:dyDescent="0.2">
      <c r="A257" s="198" t="s">
        <v>2019</v>
      </c>
      <c r="B257" s="541">
        <v>513</v>
      </c>
      <c r="C257" s="198" t="s">
        <v>2248</v>
      </c>
    </row>
    <row r="258" spans="1:3" x14ac:dyDescent="0.2">
      <c r="A258" s="198" t="s">
        <v>2020</v>
      </c>
      <c r="B258" s="541">
        <v>459</v>
      </c>
      <c r="C258" s="198" t="s">
        <v>2248</v>
      </c>
    </row>
    <row r="259" spans="1:3" x14ac:dyDescent="0.2">
      <c r="A259" s="198" t="s">
        <v>2021</v>
      </c>
      <c r="B259" s="541">
        <v>315</v>
      </c>
      <c r="C259" s="198" t="s">
        <v>2248</v>
      </c>
    </row>
    <row r="260" spans="1:3" x14ac:dyDescent="0.2">
      <c r="A260" s="198" t="s">
        <v>2022</v>
      </c>
      <c r="B260" s="541">
        <v>308.5</v>
      </c>
      <c r="C260" s="198" t="s">
        <v>2248</v>
      </c>
    </row>
    <row r="261" spans="1:3" x14ac:dyDescent="0.2">
      <c r="A261" s="198" t="s">
        <v>2023</v>
      </c>
      <c r="B261" s="541">
        <v>299.2</v>
      </c>
      <c r="C261" s="198" t="s">
        <v>2248</v>
      </c>
    </row>
    <row r="262" spans="1:3" x14ac:dyDescent="0.2">
      <c r="A262" s="198" t="s">
        <v>2024</v>
      </c>
      <c r="B262" s="541">
        <v>240</v>
      </c>
      <c r="C262" s="198" t="s">
        <v>2248</v>
      </c>
    </row>
    <row r="263" spans="1:3" x14ac:dyDescent="0.2">
      <c r="A263" s="198" t="s">
        <v>2025</v>
      </c>
      <c r="B263" s="541">
        <v>84</v>
      </c>
      <c r="C263" s="198" t="s">
        <v>2248</v>
      </c>
    </row>
    <row r="264" spans="1:3" x14ac:dyDescent="0.2">
      <c r="A264" s="198" t="s">
        <v>2026</v>
      </c>
      <c r="B264" s="541">
        <v>84</v>
      </c>
      <c r="C264" s="198" t="s">
        <v>2248</v>
      </c>
    </row>
    <row r="265" spans="1:3" x14ac:dyDescent="0.2">
      <c r="A265" s="198" t="s">
        <v>2027</v>
      </c>
      <c r="B265" s="541">
        <v>50</v>
      </c>
      <c r="C265" s="198" t="s">
        <v>2248</v>
      </c>
    </row>
    <row r="266" spans="1:3" x14ac:dyDescent="0.2">
      <c r="A266" s="198" t="s">
        <v>2028</v>
      </c>
      <c r="B266" s="541">
        <v>162.5</v>
      </c>
      <c r="C266" s="198" t="s">
        <v>2248</v>
      </c>
    </row>
    <row r="267" spans="1:3" x14ac:dyDescent="0.2">
      <c r="A267" s="198" t="s">
        <v>2029</v>
      </c>
      <c r="B267" s="541">
        <v>146.5</v>
      </c>
      <c r="C267" s="198" t="s">
        <v>2248</v>
      </c>
    </row>
    <row r="268" spans="1:3" x14ac:dyDescent="0.2">
      <c r="A268" s="198" t="s">
        <v>2030</v>
      </c>
      <c r="B268" s="541">
        <v>251</v>
      </c>
      <c r="C268" s="198" t="s">
        <v>2248</v>
      </c>
    </row>
    <row r="269" spans="1:3" x14ac:dyDescent="0.2">
      <c r="A269" s="198" t="s">
        <v>2031</v>
      </c>
      <c r="B269" s="541">
        <v>231</v>
      </c>
      <c r="C269" s="198" t="s">
        <v>2248</v>
      </c>
    </row>
    <row r="270" spans="1:3" x14ac:dyDescent="0.2">
      <c r="A270" s="198" t="s">
        <v>2032</v>
      </c>
      <c r="B270" s="541">
        <v>277</v>
      </c>
      <c r="C270" s="198" t="s">
        <v>2248</v>
      </c>
    </row>
    <row r="271" spans="1:3" x14ac:dyDescent="0.2">
      <c r="A271" s="198" t="s">
        <v>2033</v>
      </c>
      <c r="B271" s="541">
        <v>265</v>
      </c>
      <c r="C271" s="198" t="s">
        <v>2248</v>
      </c>
    </row>
    <row r="272" spans="1:3" x14ac:dyDescent="0.2">
      <c r="A272" s="198" t="s">
        <v>2034</v>
      </c>
      <c r="B272" s="541">
        <v>187.5</v>
      </c>
      <c r="C272" s="198" t="s">
        <v>2248</v>
      </c>
    </row>
    <row r="273" spans="1:3" x14ac:dyDescent="0.2">
      <c r="A273" s="198" t="s">
        <v>2038</v>
      </c>
      <c r="B273" s="541">
        <v>336</v>
      </c>
      <c r="C273" s="198" t="s">
        <v>2248</v>
      </c>
    </row>
    <row r="274" spans="1:3" x14ac:dyDescent="0.2">
      <c r="A274" s="198" t="s">
        <v>2039</v>
      </c>
      <c r="B274" s="541">
        <v>326</v>
      </c>
      <c r="C274" s="198" t="s">
        <v>2248</v>
      </c>
    </row>
    <row r="275" spans="1:3" x14ac:dyDescent="0.2">
      <c r="A275" s="198" t="s">
        <v>2040</v>
      </c>
      <c r="B275" s="541">
        <v>229</v>
      </c>
      <c r="C275" s="198" t="s">
        <v>2248</v>
      </c>
    </row>
    <row r="276" spans="1:3" x14ac:dyDescent="0.2">
      <c r="A276" s="198" t="s">
        <v>2041</v>
      </c>
      <c r="B276" s="541">
        <v>555</v>
      </c>
      <c r="C276" s="198" t="s">
        <v>2248</v>
      </c>
    </row>
    <row r="277" spans="1:3" x14ac:dyDescent="0.2">
      <c r="A277" s="198" t="s">
        <v>2042</v>
      </c>
      <c r="B277" s="541">
        <v>258</v>
      </c>
      <c r="C277" s="198" t="s">
        <v>2248</v>
      </c>
    </row>
    <row r="278" spans="1:3" x14ac:dyDescent="0.2">
      <c r="A278" s="198" t="s">
        <v>2043</v>
      </c>
      <c r="B278" s="541">
        <v>416</v>
      </c>
      <c r="C278" s="198" t="s">
        <v>2248</v>
      </c>
    </row>
    <row r="279" spans="1:3" x14ac:dyDescent="0.2">
      <c r="A279" s="198" t="s">
        <v>2044</v>
      </c>
      <c r="B279" s="541">
        <v>405</v>
      </c>
      <c r="C279" s="198" t="s">
        <v>2248</v>
      </c>
    </row>
    <row r="280" spans="1:3" x14ac:dyDescent="0.2">
      <c r="A280" s="198" t="s">
        <v>2045</v>
      </c>
      <c r="B280" s="541">
        <v>283</v>
      </c>
      <c r="C280" s="198" t="s">
        <v>2248</v>
      </c>
    </row>
    <row r="281" spans="1:3" x14ac:dyDescent="0.2">
      <c r="A281" s="198" t="s">
        <v>2046</v>
      </c>
      <c r="B281" s="541">
        <v>273</v>
      </c>
      <c r="C281" s="198" t="s">
        <v>2248</v>
      </c>
    </row>
    <row r="282" spans="1:3" x14ac:dyDescent="0.2">
      <c r="A282" s="198" t="s">
        <v>2047</v>
      </c>
      <c r="B282" s="541">
        <v>252</v>
      </c>
      <c r="C282" s="198" t="s">
        <v>2248</v>
      </c>
    </row>
    <row r="283" spans="1:3" x14ac:dyDescent="0.2">
      <c r="A283" s="198" t="s">
        <v>2048</v>
      </c>
      <c r="B283" s="541">
        <v>178.5</v>
      </c>
      <c r="C283" s="198" t="s">
        <v>2248</v>
      </c>
    </row>
    <row r="284" spans="1:3" x14ac:dyDescent="0.2">
      <c r="A284" s="198" t="s">
        <v>2049</v>
      </c>
      <c r="B284" s="541">
        <v>233</v>
      </c>
      <c r="C284" s="198" t="s">
        <v>2248</v>
      </c>
    </row>
    <row r="285" spans="1:3" x14ac:dyDescent="0.2">
      <c r="A285" s="198" t="s">
        <v>2050</v>
      </c>
      <c r="B285" s="541">
        <v>221</v>
      </c>
      <c r="C285" s="198" t="s">
        <v>2248</v>
      </c>
    </row>
    <row r="286" spans="1:3" x14ac:dyDescent="0.2">
      <c r="A286" s="198" t="s">
        <v>2051</v>
      </c>
      <c r="B286" s="541">
        <v>187.5</v>
      </c>
      <c r="C286" s="198" t="s">
        <v>2248</v>
      </c>
    </row>
    <row r="287" spans="1:3" x14ac:dyDescent="0.2">
      <c r="A287" s="198" t="s">
        <v>2052</v>
      </c>
      <c r="B287" s="541">
        <v>1000</v>
      </c>
      <c r="C287" s="198" t="s">
        <v>2248</v>
      </c>
    </row>
    <row r="288" spans="1:3" x14ac:dyDescent="0.2">
      <c r="A288" s="198" t="s">
        <v>2053</v>
      </c>
      <c r="B288" s="541">
        <v>4000</v>
      </c>
      <c r="C288" s="198" t="s">
        <v>2248</v>
      </c>
    </row>
    <row r="289" spans="1:3" x14ac:dyDescent="0.2">
      <c r="A289" s="198" t="s">
        <v>2054</v>
      </c>
      <c r="B289" s="541">
        <v>950</v>
      </c>
      <c r="C289" s="198" t="s">
        <v>2248</v>
      </c>
    </row>
    <row r="290" spans="1:3" x14ac:dyDescent="0.2">
      <c r="A290" s="198" t="s">
        <v>2055</v>
      </c>
      <c r="B290" s="541">
        <v>3800</v>
      </c>
      <c r="C290" s="198" t="s">
        <v>2248</v>
      </c>
    </row>
    <row r="291" spans="1:3" x14ac:dyDescent="0.2">
      <c r="A291" s="198" t="s">
        <v>2056</v>
      </c>
      <c r="B291" s="541">
        <v>850</v>
      </c>
      <c r="C291" s="198" t="s">
        <v>2248</v>
      </c>
    </row>
    <row r="292" spans="1:3" x14ac:dyDescent="0.2">
      <c r="A292" s="198" t="s">
        <v>2057</v>
      </c>
      <c r="B292" s="541">
        <v>3400</v>
      </c>
      <c r="C292" s="198" t="s">
        <v>2248</v>
      </c>
    </row>
    <row r="293" spans="1:3" x14ac:dyDescent="0.2">
      <c r="A293" s="198" t="s">
        <v>2058</v>
      </c>
      <c r="B293" s="541">
        <v>800</v>
      </c>
      <c r="C293" s="198" t="s">
        <v>2248</v>
      </c>
    </row>
    <row r="294" spans="1:3" x14ac:dyDescent="0.2">
      <c r="A294" s="198" t="s">
        <v>2059</v>
      </c>
      <c r="B294" s="541">
        <v>3200</v>
      </c>
      <c r="C294" s="198" t="s">
        <v>2248</v>
      </c>
    </row>
    <row r="295" spans="1:3" x14ac:dyDescent="0.2">
      <c r="A295" s="198" t="s">
        <v>2060</v>
      </c>
      <c r="B295" s="541">
        <v>730</v>
      </c>
      <c r="C295" s="198" t="s">
        <v>2248</v>
      </c>
    </row>
    <row r="296" spans="1:3" x14ac:dyDescent="0.2">
      <c r="A296" s="198" t="s">
        <v>2061</v>
      </c>
      <c r="B296" s="541">
        <v>2920</v>
      </c>
      <c r="C296" s="198" t="s">
        <v>2248</v>
      </c>
    </row>
    <row r="297" spans="1:3" x14ac:dyDescent="0.2">
      <c r="A297" s="198" t="s">
        <v>2062</v>
      </c>
      <c r="B297" s="541">
        <v>1795</v>
      </c>
      <c r="C297" s="198" t="s">
        <v>2248</v>
      </c>
    </row>
    <row r="298" spans="1:3" x14ac:dyDescent="0.2">
      <c r="A298" s="198" t="s">
        <v>2063</v>
      </c>
      <c r="B298" s="541">
        <v>1705.5</v>
      </c>
      <c r="C298" s="198" t="s">
        <v>2248</v>
      </c>
    </row>
    <row r="299" spans="1:3" x14ac:dyDescent="0.2">
      <c r="A299" s="198" t="s">
        <v>2064</v>
      </c>
      <c r="B299" s="541">
        <v>1525.67</v>
      </c>
      <c r="C299" s="198" t="s">
        <v>2248</v>
      </c>
    </row>
    <row r="300" spans="1:3" x14ac:dyDescent="0.2">
      <c r="A300" s="198" t="s">
        <v>2065</v>
      </c>
      <c r="B300" s="541">
        <v>1436</v>
      </c>
      <c r="C300" s="198" t="s">
        <v>2248</v>
      </c>
    </row>
    <row r="301" spans="1:3" x14ac:dyDescent="0.2">
      <c r="A301" s="198" t="s">
        <v>2066</v>
      </c>
      <c r="B301" s="541">
        <v>1310.4000000000001</v>
      </c>
      <c r="C301" s="198" t="s">
        <v>2248</v>
      </c>
    </row>
    <row r="302" spans="1:3" x14ac:dyDescent="0.2">
      <c r="A302" s="198" t="s">
        <v>2067</v>
      </c>
      <c r="B302" s="541">
        <v>815</v>
      </c>
      <c r="C302" s="198" t="s">
        <v>2248</v>
      </c>
    </row>
    <row r="303" spans="1:3" x14ac:dyDescent="0.2">
      <c r="A303" s="198" t="s">
        <v>2068</v>
      </c>
      <c r="B303" s="541">
        <v>1775</v>
      </c>
      <c r="C303" s="198" t="s">
        <v>2248</v>
      </c>
    </row>
    <row r="304" spans="1:3" x14ac:dyDescent="0.2">
      <c r="A304" s="198" t="s">
        <v>2069</v>
      </c>
      <c r="B304" s="541">
        <v>190</v>
      </c>
      <c r="C304" s="198" t="s">
        <v>2248</v>
      </c>
    </row>
    <row r="305" spans="1:3" x14ac:dyDescent="0.2">
      <c r="A305" s="198" t="s">
        <v>2070</v>
      </c>
      <c r="B305" s="541">
        <v>3920</v>
      </c>
      <c r="C305" s="198" t="s">
        <v>2248</v>
      </c>
    </row>
    <row r="306" spans="1:3" x14ac:dyDescent="0.2">
      <c r="A306" s="198" t="s">
        <v>2071</v>
      </c>
      <c r="B306" s="541">
        <v>1155</v>
      </c>
      <c r="C306" s="198" t="s">
        <v>2248</v>
      </c>
    </row>
    <row r="307" spans="1:3" x14ac:dyDescent="0.2">
      <c r="A307" s="198" t="s">
        <v>2072</v>
      </c>
      <c r="B307" s="541">
        <v>1943</v>
      </c>
      <c r="C307" s="198" t="s">
        <v>2248</v>
      </c>
    </row>
    <row r="308" spans="1:3" x14ac:dyDescent="0.2">
      <c r="A308" s="198" t="s">
        <v>2073</v>
      </c>
      <c r="B308" s="541">
        <v>395</v>
      </c>
      <c r="C308" s="198" t="s">
        <v>2248</v>
      </c>
    </row>
    <row r="309" spans="1:3" x14ac:dyDescent="0.2">
      <c r="A309" s="198" t="s">
        <v>2074</v>
      </c>
      <c r="B309" s="541">
        <v>375.5</v>
      </c>
      <c r="C309" s="198" t="s">
        <v>2248</v>
      </c>
    </row>
    <row r="310" spans="1:3" x14ac:dyDescent="0.2">
      <c r="A310" s="198" t="s">
        <v>2075</v>
      </c>
      <c r="B310" s="541">
        <v>335.67</v>
      </c>
      <c r="C310" s="198" t="s">
        <v>2248</v>
      </c>
    </row>
    <row r="311" spans="1:3" x14ac:dyDescent="0.2">
      <c r="A311" s="198" t="s">
        <v>2076</v>
      </c>
      <c r="B311" s="541">
        <v>395</v>
      </c>
      <c r="C311" s="198" t="s">
        <v>2248</v>
      </c>
    </row>
    <row r="312" spans="1:3" x14ac:dyDescent="0.2">
      <c r="A312" s="198" t="s">
        <v>2077</v>
      </c>
      <c r="B312" s="541">
        <v>375.5</v>
      </c>
      <c r="C312" s="198" t="s">
        <v>2248</v>
      </c>
    </row>
    <row r="313" spans="1:3" x14ac:dyDescent="0.2">
      <c r="A313" s="198" t="s">
        <v>2078</v>
      </c>
      <c r="B313" s="541">
        <v>335.67</v>
      </c>
      <c r="C313" s="198" t="s">
        <v>2248</v>
      </c>
    </row>
    <row r="314" spans="1:3" x14ac:dyDescent="0.2">
      <c r="A314" s="198" t="s">
        <v>2079</v>
      </c>
      <c r="B314" s="541">
        <v>620</v>
      </c>
      <c r="C314" s="198" t="s">
        <v>2248</v>
      </c>
    </row>
    <row r="315" spans="1:3" x14ac:dyDescent="0.2">
      <c r="A315" s="198" t="s">
        <v>2080</v>
      </c>
      <c r="B315" s="541">
        <v>589</v>
      </c>
      <c r="C315" s="198" t="s">
        <v>2248</v>
      </c>
    </row>
    <row r="316" spans="1:3" x14ac:dyDescent="0.2">
      <c r="A316" s="198" t="s">
        <v>2081</v>
      </c>
      <c r="B316" s="541">
        <v>527</v>
      </c>
      <c r="C316" s="198" t="s">
        <v>2248</v>
      </c>
    </row>
    <row r="317" spans="1:3" x14ac:dyDescent="0.2">
      <c r="A317" s="198" t="s">
        <v>2082</v>
      </c>
      <c r="B317" s="541">
        <v>1400</v>
      </c>
      <c r="C317" s="198" t="s">
        <v>2248</v>
      </c>
    </row>
    <row r="318" spans="1:3" x14ac:dyDescent="0.2">
      <c r="A318" s="198" t="s">
        <v>2083</v>
      </c>
      <c r="B318" s="541">
        <v>1330</v>
      </c>
      <c r="C318" s="198" t="s">
        <v>2248</v>
      </c>
    </row>
    <row r="319" spans="1:3" x14ac:dyDescent="0.2">
      <c r="A319" s="198" t="s">
        <v>2084</v>
      </c>
      <c r="B319" s="541">
        <v>1190</v>
      </c>
      <c r="C319" s="198" t="s">
        <v>2248</v>
      </c>
    </row>
    <row r="320" spans="1:3" x14ac:dyDescent="0.2">
      <c r="A320" s="198" t="s">
        <v>2085</v>
      </c>
      <c r="B320" s="541">
        <v>1120</v>
      </c>
      <c r="C320" s="198" t="s">
        <v>2248</v>
      </c>
    </row>
    <row r="321" spans="1:3" x14ac:dyDescent="0.2">
      <c r="A321" s="198" t="s">
        <v>2086</v>
      </c>
      <c r="B321" s="541">
        <v>1022</v>
      </c>
      <c r="C321" s="198" t="s">
        <v>2248</v>
      </c>
    </row>
    <row r="322" spans="1:3" x14ac:dyDescent="0.2">
      <c r="A322" s="198" t="s">
        <v>2087</v>
      </c>
      <c r="B322" s="541">
        <v>113</v>
      </c>
      <c r="C322" s="198" t="s">
        <v>2248</v>
      </c>
    </row>
    <row r="323" spans="1:3" x14ac:dyDescent="0.2">
      <c r="A323" s="198" t="s">
        <v>2088</v>
      </c>
      <c r="B323" s="541">
        <v>96</v>
      </c>
      <c r="C323" s="198" t="s">
        <v>2248</v>
      </c>
    </row>
    <row r="324" spans="1:3" x14ac:dyDescent="0.2">
      <c r="A324" s="198" t="s">
        <v>2091</v>
      </c>
      <c r="B324" s="541">
        <v>396</v>
      </c>
      <c r="C324" s="198" t="s">
        <v>2248</v>
      </c>
    </row>
    <row r="325" spans="1:3" x14ac:dyDescent="0.2">
      <c r="A325" s="198" t="s">
        <v>2092</v>
      </c>
      <c r="B325" s="541">
        <v>384</v>
      </c>
      <c r="C325" s="198" t="s">
        <v>2248</v>
      </c>
    </row>
    <row r="326" spans="1:3" x14ac:dyDescent="0.2">
      <c r="A326" s="198" t="s">
        <v>2093</v>
      </c>
      <c r="B326" s="541">
        <v>305</v>
      </c>
      <c r="C326" s="198" t="s">
        <v>2248</v>
      </c>
    </row>
    <row r="327" spans="1:3" x14ac:dyDescent="0.2">
      <c r="A327" s="198" t="s">
        <v>2094</v>
      </c>
      <c r="B327" s="541">
        <v>296</v>
      </c>
      <c r="C327" s="198" t="s">
        <v>2248</v>
      </c>
    </row>
    <row r="328" spans="1:3" x14ac:dyDescent="0.2">
      <c r="A328" s="198" t="s">
        <v>2095</v>
      </c>
      <c r="B328" s="541">
        <v>457</v>
      </c>
      <c r="C328" s="198" t="s">
        <v>2248</v>
      </c>
    </row>
    <row r="329" spans="1:3" x14ac:dyDescent="0.2">
      <c r="A329" s="198" t="s">
        <v>2096</v>
      </c>
      <c r="B329" s="541">
        <v>444</v>
      </c>
      <c r="C329" s="198" t="s">
        <v>2248</v>
      </c>
    </row>
    <row r="330" spans="1:3" x14ac:dyDescent="0.2">
      <c r="A330" s="198" t="s">
        <v>2097</v>
      </c>
      <c r="B330" s="541">
        <v>1620</v>
      </c>
      <c r="C330" s="198" t="s">
        <v>2248</v>
      </c>
    </row>
    <row r="331" spans="1:3" x14ac:dyDescent="0.2">
      <c r="A331" s="198" t="s">
        <v>2098</v>
      </c>
      <c r="B331" s="541">
        <v>1572</v>
      </c>
      <c r="C331" s="198" t="s">
        <v>2248</v>
      </c>
    </row>
    <row r="332" spans="1:3" x14ac:dyDescent="0.2">
      <c r="A332" s="198" t="s">
        <v>2099</v>
      </c>
      <c r="B332" s="541">
        <v>450</v>
      </c>
      <c r="C332" s="198" t="s">
        <v>2248</v>
      </c>
    </row>
    <row r="333" spans="1:3" x14ac:dyDescent="0.2">
      <c r="A333" s="198" t="s">
        <v>2100</v>
      </c>
      <c r="B333" s="541">
        <v>405</v>
      </c>
      <c r="C333" s="198" t="s">
        <v>2248</v>
      </c>
    </row>
    <row r="334" spans="1:3" x14ac:dyDescent="0.2">
      <c r="A334" s="198" t="s">
        <v>2101</v>
      </c>
      <c r="B334" s="541">
        <v>243</v>
      </c>
      <c r="C334" s="198" t="s">
        <v>2248</v>
      </c>
    </row>
    <row r="335" spans="1:3" x14ac:dyDescent="0.2">
      <c r="A335" s="198" t="s">
        <v>2102</v>
      </c>
      <c r="B335" s="541">
        <v>355</v>
      </c>
      <c r="C335" s="198" t="s">
        <v>2248</v>
      </c>
    </row>
    <row r="336" spans="1:3" x14ac:dyDescent="0.2">
      <c r="A336" s="198" t="s">
        <v>2103</v>
      </c>
      <c r="B336" s="541">
        <v>355</v>
      </c>
      <c r="C336" s="198" t="s">
        <v>2248</v>
      </c>
    </row>
    <row r="337" spans="1:3" x14ac:dyDescent="0.2">
      <c r="A337" s="198" t="s">
        <v>2104</v>
      </c>
      <c r="B337" s="541">
        <v>355</v>
      </c>
      <c r="C337" s="198" t="s">
        <v>2248</v>
      </c>
    </row>
    <row r="338" spans="1:3" x14ac:dyDescent="0.2">
      <c r="A338" s="198" t="s">
        <v>2105</v>
      </c>
      <c r="B338" s="541">
        <v>355</v>
      </c>
      <c r="C338" s="198" t="s">
        <v>2248</v>
      </c>
    </row>
    <row r="339" spans="1:3" x14ac:dyDescent="0.2">
      <c r="A339" s="198" t="s">
        <v>2106</v>
      </c>
      <c r="B339" s="541">
        <v>355</v>
      </c>
      <c r="C339" s="198" t="s">
        <v>2248</v>
      </c>
    </row>
    <row r="340" spans="1:3" x14ac:dyDescent="0.2">
      <c r="A340" s="198" t="s">
        <v>2108</v>
      </c>
      <c r="B340" s="541">
        <v>604</v>
      </c>
      <c r="C340" s="198" t="s">
        <v>2248</v>
      </c>
    </row>
    <row r="341" spans="1:3" x14ac:dyDescent="0.2">
      <c r="A341" s="198" t="s">
        <v>2109</v>
      </c>
      <c r="B341" s="541">
        <v>604</v>
      </c>
      <c r="C341" s="198" t="s">
        <v>2248</v>
      </c>
    </row>
    <row r="342" spans="1:3" x14ac:dyDescent="0.2">
      <c r="A342" s="198" t="s">
        <v>2110</v>
      </c>
      <c r="B342" s="541">
        <v>604</v>
      </c>
      <c r="C342" s="198" t="s">
        <v>2248</v>
      </c>
    </row>
    <row r="343" spans="1:3" x14ac:dyDescent="0.2">
      <c r="A343" s="198" t="s">
        <v>2111</v>
      </c>
      <c r="B343" s="541">
        <v>604</v>
      </c>
      <c r="C343" s="198" t="s">
        <v>2248</v>
      </c>
    </row>
    <row r="344" spans="1:3" x14ac:dyDescent="0.2">
      <c r="A344" s="198" t="s">
        <v>2112</v>
      </c>
      <c r="B344" s="541">
        <v>604</v>
      </c>
      <c r="C344" s="198" t="s">
        <v>2248</v>
      </c>
    </row>
    <row r="345" spans="1:3" x14ac:dyDescent="0.2">
      <c r="A345" s="198" t="s">
        <v>2113</v>
      </c>
      <c r="B345" s="541">
        <v>413</v>
      </c>
      <c r="C345" s="198" t="s">
        <v>2248</v>
      </c>
    </row>
    <row r="346" spans="1:3" x14ac:dyDescent="0.2">
      <c r="A346" s="198" t="s">
        <v>2107</v>
      </c>
      <c r="B346" s="541">
        <v>243</v>
      </c>
      <c r="C346" s="198" t="s">
        <v>2248</v>
      </c>
    </row>
    <row r="347" spans="1:3" x14ac:dyDescent="0.2">
      <c r="A347" s="198" t="s">
        <v>2114</v>
      </c>
      <c r="B347" s="541">
        <v>805</v>
      </c>
      <c r="C347" s="198" t="s">
        <v>2248</v>
      </c>
    </row>
    <row r="348" spans="1:3" x14ac:dyDescent="0.2">
      <c r="A348" s="198" t="s">
        <v>2115</v>
      </c>
      <c r="B348" s="541">
        <v>725</v>
      </c>
      <c r="C348" s="198" t="s">
        <v>2248</v>
      </c>
    </row>
    <row r="349" spans="1:3" x14ac:dyDescent="0.2">
      <c r="A349" s="198" t="s">
        <v>2116</v>
      </c>
      <c r="B349" s="541">
        <v>435</v>
      </c>
      <c r="C349" s="198" t="s">
        <v>2248</v>
      </c>
    </row>
    <row r="350" spans="1:3" x14ac:dyDescent="0.2">
      <c r="A350" s="198" t="s">
        <v>2117</v>
      </c>
      <c r="B350" s="541">
        <v>355</v>
      </c>
      <c r="C350" s="198" t="s">
        <v>2248</v>
      </c>
    </row>
    <row r="351" spans="1:3" x14ac:dyDescent="0.2">
      <c r="A351" s="198" t="s">
        <v>2118</v>
      </c>
      <c r="B351" s="541">
        <v>355</v>
      </c>
      <c r="C351" s="198" t="s">
        <v>2248</v>
      </c>
    </row>
    <row r="352" spans="1:3" x14ac:dyDescent="0.2">
      <c r="A352" s="198" t="s">
        <v>2119</v>
      </c>
      <c r="B352" s="541">
        <v>355</v>
      </c>
      <c r="C352" s="198" t="s">
        <v>2248</v>
      </c>
    </row>
    <row r="353" spans="1:3" x14ac:dyDescent="0.2">
      <c r="A353" s="198" t="s">
        <v>2120</v>
      </c>
      <c r="B353" s="541">
        <v>355</v>
      </c>
      <c r="C353" s="198" t="s">
        <v>2248</v>
      </c>
    </row>
    <row r="354" spans="1:3" x14ac:dyDescent="0.2">
      <c r="A354" s="198" t="s">
        <v>2121</v>
      </c>
      <c r="B354" s="541">
        <v>355</v>
      </c>
      <c r="C354" s="198" t="s">
        <v>2248</v>
      </c>
    </row>
    <row r="355" spans="1:3" x14ac:dyDescent="0.2">
      <c r="A355" s="198" t="s">
        <v>2123</v>
      </c>
      <c r="B355" s="541">
        <v>634</v>
      </c>
      <c r="C355" s="198" t="s">
        <v>2248</v>
      </c>
    </row>
    <row r="356" spans="1:3" x14ac:dyDescent="0.2">
      <c r="A356" s="198" t="s">
        <v>2124</v>
      </c>
      <c r="B356" s="541">
        <v>634</v>
      </c>
      <c r="C356" s="198" t="s">
        <v>2248</v>
      </c>
    </row>
    <row r="357" spans="1:3" x14ac:dyDescent="0.2">
      <c r="A357" s="198" t="s">
        <v>2125</v>
      </c>
      <c r="B357" s="541">
        <v>634</v>
      </c>
      <c r="C357" s="198" t="s">
        <v>2248</v>
      </c>
    </row>
    <row r="358" spans="1:3" x14ac:dyDescent="0.2">
      <c r="A358" s="198" t="s">
        <v>2126</v>
      </c>
      <c r="B358" s="541">
        <v>634</v>
      </c>
      <c r="C358" s="198" t="s">
        <v>2248</v>
      </c>
    </row>
    <row r="359" spans="1:3" x14ac:dyDescent="0.2">
      <c r="A359" s="198" t="s">
        <v>2127</v>
      </c>
      <c r="B359" s="541">
        <v>634</v>
      </c>
      <c r="C359" s="198" t="s">
        <v>2248</v>
      </c>
    </row>
    <row r="360" spans="1:3" x14ac:dyDescent="0.2">
      <c r="A360" s="198" t="s">
        <v>2128</v>
      </c>
      <c r="B360" s="541">
        <v>434</v>
      </c>
      <c r="C360" s="198" t="s">
        <v>2248</v>
      </c>
    </row>
    <row r="361" spans="1:3" x14ac:dyDescent="0.2">
      <c r="A361" s="198" t="s">
        <v>2122</v>
      </c>
      <c r="B361" s="541">
        <v>243</v>
      </c>
      <c r="C361" s="198" t="s">
        <v>2248</v>
      </c>
    </row>
    <row r="362" spans="1:3" x14ac:dyDescent="0.2">
      <c r="A362" s="198" t="s">
        <v>2129</v>
      </c>
      <c r="B362" s="541">
        <v>630</v>
      </c>
      <c r="C362" s="198" t="s">
        <v>2248</v>
      </c>
    </row>
    <row r="363" spans="1:3" x14ac:dyDescent="0.2">
      <c r="A363" s="198" t="s">
        <v>2130</v>
      </c>
      <c r="B363" s="541">
        <v>567</v>
      </c>
      <c r="C363" s="198" t="s">
        <v>2248</v>
      </c>
    </row>
    <row r="364" spans="1:3" x14ac:dyDescent="0.2">
      <c r="A364" s="198" t="s">
        <v>2131</v>
      </c>
      <c r="B364" s="541">
        <v>340</v>
      </c>
      <c r="C364" s="198" t="s">
        <v>2248</v>
      </c>
    </row>
    <row r="365" spans="1:3" x14ac:dyDescent="0.2">
      <c r="A365" s="198" t="s">
        <v>2132</v>
      </c>
      <c r="B365" s="541">
        <v>355</v>
      </c>
      <c r="C365" s="198" t="s">
        <v>2248</v>
      </c>
    </row>
    <row r="366" spans="1:3" x14ac:dyDescent="0.2">
      <c r="A366" s="198" t="s">
        <v>2133</v>
      </c>
      <c r="B366" s="541">
        <v>355</v>
      </c>
      <c r="C366" s="198" t="s">
        <v>2248</v>
      </c>
    </row>
    <row r="367" spans="1:3" x14ac:dyDescent="0.2">
      <c r="A367" s="198" t="s">
        <v>2134</v>
      </c>
      <c r="B367" s="541">
        <v>355</v>
      </c>
      <c r="C367" s="198" t="s">
        <v>2248</v>
      </c>
    </row>
    <row r="368" spans="1:3" x14ac:dyDescent="0.2">
      <c r="A368" s="198" t="s">
        <v>2135</v>
      </c>
      <c r="B368" s="541">
        <v>355</v>
      </c>
      <c r="C368" s="198" t="s">
        <v>2248</v>
      </c>
    </row>
    <row r="369" spans="1:3" x14ac:dyDescent="0.2">
      <c r="A369" s="198" t="s">
        <v>2136</v>
      </c>
      <c r="B369" s="541">
        <v>355</v>
      </c>
      <c r="C369" s="198" t="s">
        <v>2248</v>
      </c>
    </row>
    <row r="370" spans="1:3" x14ac:dyDescent="0.2">
      <c r="A370" s="198" t="s">
        <v>2138</v>
      </c>
      <c r="B370" s="541">
        <v>805</v>
      </c>
      <c r="C370" s="198" t="s">
        <v>2248</v>
      </c>
    </row>
    <row r="371" spans="1:3" x14ac:dyDescent="0.2">
      <c r="A371" s="198" t="s">
        <v>2139</v>
      </c>
      <c r="B371" s="541">
        <v>805</v>
      </c>
      <c r="C371" s="198" t="s">
        <v>2248</v>
      </c>
    </row>
    <row r="372" spans="1:3" x14ac:dyDescent="0.2">
      <c r="A372" s="198" t="s">
        <v>2140</v>
      </c>
      <c r="B372" s="541">
        <v>805</v>
      </c>
      <c r="C372" s="198" t="s">
        <v>2248</v>
      </c>
    </row>
    <row r="373" spans="1:3" x14ac:dyDescent="0.2">
      <c r="A373" s="198" t="s">
        <v>2141</v>
      </c>
      <c r="B373" s="541">
        <v>805</v>
      </c>
      <c r="C373" s="198" t="s">
        <v>2248</v>
      </c>
    </row>
    <row r="374" spans="1:3" x14ac:dyDescent="0.2">
      <c r="A374" s="198" t="s">
        <v>2142</v>
      </c>
      <c r="B374" s="541">
        <v>805</v>
      </c>
      <c r="C374" s="198" t="s">
        <v>2248</v>
      </c>
    </row>
    <row r="375" spans="1:3" x14ac:dyDescent="0.2">
      <c r="A375" s="198" t="s">
        <v>2143</v>
      </c>
      <c r="B375" s="541">
        <v>550</v>
      </c>
      <c r="C375" s="198" t="s">
        <v>2248</v>
      </c>
    </row>
    <row r="376" spans="1:3" x14ac:dyDescent="0.2">
      <c r="A376" s="198" t="s">
        <v>2137</v>
      </c>
      <c r="B376" s="541">
        <v>243</v>
      </c>
      <c r="C376" s="198" t="s">
        <v>2248</v>
      </c>
    </row>
    <row r="377" spans="1:3" x14ac:dyDescent="0.2">
      <c r="A377" s="198" t="s">
        <v>2144</v>
      </c>
      <c r="B377" s="541">
        <v>750</v>
      </c>
      <c r="C377" s="198" t="s">
        <v>2248</v>
      </c>
    </row>
    <row r="378" spans="1:3" x14ac:dyDescent="0.2">
      <c r="A378" s="198" t="s">
        <v>2145</v>
      </c>
      <c r="B378" s="541">
        <v>675</v>
      </c>
      <c r="C378" s="198" t="s">
        <v>2248</v>
      </c>
    </row>
    <row r="379" spans="1:3" x14ac:dyDescent="0.2">
      <c r="A379" s="198" t="s">
        <v>2146</v>
      </c>
      <c r="B379" s="541">
        <v>405</v>
      </c>
      <c r="C379" s="198" t="s">
        <v>2248</v>
      </c>
    </row>
    <row r="380" spans="1:3" x14ac:dyDescent="0.2">
      <c r="A380" s="198" t="s">
        <v>2147</v>
      </c>
      <c r="B380" s="541">
        <v>788</v>
      </c>
      <c r="C380" s="198" t="s">
        <v>2248</v>
      </c>
    </row>
    <row r="381" spans="1:3" x14ac:dyDescent="0.2">
      <c r="A381" s="198" t="s">
        <v>2148</v>
      </c>
      <c r="B381" s="541">
        <v>788</v>
      </c>
      <c r="C381" s="198" t="s">
        <v>2248</v>
      </c>
    </row>
    <row r="382" spans="1:3" x14ac:dyDescent="0.2">
      <c r="A382" s="198" t="s">
        <v>2149</v>
      </c>
      <c r="B382" s="541">
        <v>788</v>
      </c>
      <c r="C382" s="198" t="s">
        <v>2248</v>
      </c>
    </row>
    <row r="383" spans="1:3" x14ac:dyDescent="0.2">
      <c r="A383" s="198" t="s">
        <v>2150</v>
      </c>
      <c r="B383" s="541">
        <v>788</v>
      </c>
      <c r="C383" s="198" t="s">
        <v>2248</v>
      </c>
    </row>
    <row r="384" spans="1:3" x14ac:dyDescent="0.2">
      <c r="A384" s="198" t="s">
        <v>2151</v>
      </c>
      <c r="B384" s="541">
        <v>788</v>
      </c>
      <c r="C384" s="198" t="s">
        <v>2248</v>
      </c>
    </row>
    <row r="385" spans="1:3" x14ac:dyDescent="0.2">
      <c r="A385" s="198" t="s">
        <v>2152</v>
      </c>
      <c r="B385" s="541">
        <v>295.5</v>
      </c>
      <c r="C385" s="198" t="s">
        <v>2248</v>
      </c>
    </row>
    <row r="386" spans="1:3" x14ac:dyDescent="0.2">
      <c r="A386" s="198" t="s">
        <v>2153</v>
      </c>
      <c r="B386" s="541">
        <v>1008</v>
      </c>
      <c r="C386" s="198" t="s">
        <v>2248</v>
      </c>
    </row>
    <row r="387" spans="1:3" x14ac:dyDescent="0.2">
      <c r="A387" s="198" t="s">
        <v>2154</v>
      </c>
      <c r="B387" s="541">
        <v>1008</v>
      </c>
      <c r="C387" s="198" t="s">
        <v>2248</v>
      </c>
    </row>
    <row r="388" spans="1:3" x14ac:dyDescent="0.2">
      <c r="A388" s="198" t="s">
        <v>2155</v>
      </c>
      <c r="B388" s="541">
        <v>1008</v>
      </c>
      <c r="C388" s="198" t="s">
        <v>2248</v>
      </c>
    </row>
    <row r="389" spans="1:3" x14ac:dyDescent="0.2">
      <c r="A389" s="198" t="s">
        <v>2156</v>
      </c>
      <c r="B389" s="541">
        <v>1008</v>
      </c>
      <c r="C389" s="198" t="s">
        <v>2248</v>
      </c>
    </row>
    <row r="390" spans="1:3" x14ac:dyDescent="0.2">
      <c r="A390" s="198" t="s">
        <v>2157</v>
      </c>
      <c r="B390" s="541">
        <v>1008</v>
      </c>
      <c r="C390" s="198" t="s">
        <v>2248</v>
      </c>
    </row>
    <row r="391" spans="1:3" x14ac:dyDescent="0.2">
      <c r="A391" s="198" t="s">
        <v>2158</v>
      </c>
      <c r="B391" s="541">
        <v>354</v>
      </c>
      <c r="C391" s="198" t="s">
        <v>2248</v>
      </c>
    </row>
    <row r="392" spans="1:3" x14ac:dyDescent="0.2">
      <c r="A392" s="198" t="s">
        <v>2160</v>
      </c>
      <c r="B392" s="541">
        <v>900</v>
      </c>
      <c r="C392" s="198" t="s">
        <v>2248</v>
      </c>
    </row>
    <row r="393" spans="1:3" x14ac:dyDescent="0.2">
      <c r="A393" s="198" t="s">
        <v>2161</v>
      </c>
      <c r="B393" s="541">
        <v>540</v>
      </c>
      <c r="C393" s="198" t="s">
        <v>2248</v>
      </c>
    </row>
    <row r="394" spans="1:3" x14ac:dyDescent="0.2">
      <c r="A394" s="198" t="s">
        <v>2162</v>
      </c>
      <c r="B394" s="541">
        <v>1764</v>
      </c>
      <c r="C394" s="198" t="s">
        <v>2248</v>
      </c>
    </row>
    <row r="395" spans="1:3" x14ac:dyDescent="0.2">
      <c r="A395" s="198" t="s">
        <v>2163</v>
      </c>
      <c r="B395" s="541">
        <v>1764</v>
      </c>
      <c r="C395" s="198" t="s">
        <v>2248</v>
      </c>
    </row>
    <row r="396" spans="1:3" x14ac:dyDescent="0.2">
      <c r="A396" s="198" t="s">
        <v>2164</v>
      </c>
      <c r="B396" s="541">
        <v>1764</v>
      </c>
      <c r="C396" s="198" t="s">
        <v>2248</v>
      </c>
    </row>
    <row r="397" spans="1:3" x14ac:dyDescent="0.2">
      <c r="A397" s="198" t="s">
        <v>2165</v>
      </c>
      <c r="B397" s="541">
        <v>1890</v>
      </c>
      <c r="C397" s="198" t="s">
        <v>2248</v>
      </c>
    </row>
    <row r="398" spans="1:3" x14ac:dyDescent="0.2">
      <c r="A398" s="198" t="s">
        <v>2166</v>
      </c>
      <c r="B398" s="541">
        <v>1890</v>
      </c>
      <c r="C398" s="198" t="s">
        <v>2248</v>
      </c>
    </row>
    <row r="399" spans="1:3" x14ac:dyDescent="0.2">
      <c r="A399" s="198" t="s">
        <v>2167</v>
      </c>
      <c r="B399" s="541">
        <v>1890</v>
      </c>
      <c r="C399" s="198" t="s">
        <v>2248</v>
      </c>
    </row>
    <row r="400" spans="1:3" x14ac:dyDescent="0.2">
      <c r="A400" s="198" t="s">
        <v>2168</v>
      </c>
      <c r="B400" s="541">
        <v>1890</v>
      </c>
      <c r="C400" s="198" t="s">
        <v>2248</v>
      </c>
    </row>
    <row r="401" spans="1:3" x14ac:dyDescent="0.2">
      <c r="A401" s="198" t="s">
        <v>2169</v>
      </c>
      <c r="B401" s="541">
        <v>1890</v>
      </c>
      <c r="C401" s="198" t="s">
        <v>2248</v>
      </c>
    </row>
    <row r="402" spans="1:3" x14ac:dyDescent="0.2">
      <c r="A402" s="198" t="s">
        <v>2170</v>
      </c>
      <c r="B402" s="541">
        <v>688.5</v>
      </c>
      <c r="C402" s="198" t="s">
        <v>2248</v>
      </c>
    </row>
    <row r="403" spans="1:3" x14ac:dyDescent="0.2">
      <c r="A403" s="198" t="s">
        <v>2172</v>
      </c>
      <c r="B403" s="541">
        <v>1701</v>
      </c>
      <c r="C403" s="198" t="s">
        <v>2248</v>
      </c>
    </row>
    <row r="404" spans="1:3" x14ac:dyDescent="0.2">
      <c r="A404" s="198" t="s">
        <v>2173</v>
      </c>
      <c r="B404" s="541">
        <v>1021</v>
      </c>
      <c r="C404" s="198" t="s">
        <v>2248</v>
      </c>
    </row>
    <row r="405" spans="1:3" x14ac:dyDescent="0.2">
      <c r="A405" s="198" t="s">
        <v>2174</v>
      </c>
      <c r="B405" s="541">
        <v>1995</v>
      </c>
      <c r="C405" s="198" t="s">
        <v>2248</v>
      </c>
    </row>
    <row r="406" spans="1:3" x14ac:dyDescent="0.2">
      <c r="A406" s="198" t="s">
        <v>2175</v>
      </c>
      <c r="B406" s="541">
        <v>895</v>
      </c>
      <c r="C406" s="198" t="s">
        <v>2248</v>
      </c>
    </row>
    <row r="407" spans="1:3" x14ac:dyDescent="0.2">
      <c r="A407" s="198" t="s">
        <v>2176</v>
      </c>
      <c r="B407" s="541">
        <v>2090</v>
      </c>
      <c r="C407" s="198" t="s">
        <v>2248</v>
      </c>
    </row>
    <row r="408" spans="1:3" x14ac:dyDescent="0.2">
      <c r="A408" s="198" t="s">
        <v>2177</v>
      </c>
      <c r="B408" s="541">
        <v>2090</v>
      </c>
      <c r="C408" s="198" t="s">
        <v>2248</v>
      </c>
    </row>
    <row r="409" spans="1:3" x14ac:dyDescent="0.2">
      <c r="A409" s="198" t="s">
        <v>2178</v>
      </c>
      <c r="B409" s="541">
        <v>2090</v>
      </c>
      <c r="C409" s="198" t="s">
        <v>2248</v>
      </c>
    </row>
    <row r="410" spans="1:3" x14ac:dyDescent="0.2">
      <c r="A410" s="198" t="s">
        <v>2179</v>
      </c>
      <c r="B410" s="541">
        <v>2090</v>
      </c>
      <c r="C410" s="198" t="s">
        <v>2248</v>
      </c>
    </row>
    <row r="411" spans="1:3" x14ac:dyDescent="0.2">
      <c r="A411" s="198" t="s">
        <v>2180</v>
      </c>
      <c r="B411" s="541">
        <v>2090</v>
      </c>
      <c r="C411" s="198" t="s">
        <v>2248</v>
      </c>
    </row>
    <row r="412" spans="1:3" x14ac:dyDescent="0.2">
      <c r="A412" s="198" t="s">
        <v>2181</v>
      </c>
      <c r="B412" s="541">
        <v>1100</v>
      </c>
      <c r="C412" s="198" t="s">
        <v>2248</v>
      </c>
    </row>
    <row r="413" spans="1:3" x14ac:dyDescent="0.2">
      <c r="A413" s="198" t="s">
        <v>2183</v>
      </c>
      <c r="B413" s="541">
        <v>1881</v>
      </c>
      <c r="C413" s="198" t="s">
        <v>2248</v>
      </c>
    </row>
    <row r="414" spans="1:3" x14ac:dyDescent="0.2">
      <c r="A414" s="198" t="s">
        <v>2184</v>
      </c>
      <c r="B414" s="541">
        <v>1129</v>
      </c>
      <c r="C414" s="198" t="s">
        <v>2248</v>
      </c>
    </row>
    <row r="415" spans="1:3" x14ac:dyDescent="0.2">
      <c r="A415" s="198" t="s">
        <v>2188</v>
      </c>
      <c r="B415" s="541">
        <v>2888</v>
      </c>
      <c r="C415" s="198" t="s">
        <v>2248</v>
      </c>
    </row>
    <row r="416" spans="1:3" x14ac:dyDescent="0.2">
      <c r="A416" s="198" t="s">
        <v>2189</v>
      </c>
      <c r="B416" s="541">
        <v>2888</v>
      </c>
      <c r="C416" s="198" t="s">
        <v>2248</v>
      </c>
    </row>
    <row r="417" spans="1:3" x14ac:dyDescent="0.2">
      <c r="A417" s="198" t="s">
        <v>2190</v>
      </c>
      <c r="B417" s="541">
        <v>2888</v>
      </c>
      <c r="C417" s="198" t="s">
        <v>2248</v>
      </c>
    </row>
    <row r="418" spans="1:3" x14ac:dyDescent="0.2">
      <c r="A418" s="198" t="s">
        <v>2191</v>
      </c>
      <c r="B418" s="541">
        <v>2888</v>
      </c>
      <c r="C418" s="198" t="s">
        <v>2248</v>
      </c>
    </row>
    <row r="419" spans="1:3" x14ac:dyDescent="0.2">
      <c r="A419" s="198" t="s">
        <v>2192</v>
      </c>
      <c r="B419" s="541">
        <v>2888</v>
      </c>
      <c r="C419" s="198" t="s">
        <v>2248</v>
      </c>
    </row>
    <row r="420" spans="1:3" x14ac:dyDescent="0.2">
      <c r="A420" s="198" t="s">
        <v>2193</v>
      </c>
      <c r="B420" s="541">
        <v>1428</v>
      </c>
      <c r="C420" s="198" t="s">
        <v>2248</v>
      </c>
    </row>
    <row r="421" spans="1:3" x14ac:dyDescent="0.2">
      <c r="A421" s="198" t="s">
        <v>2194</v>
      </c>
      <c r="B421" s="541">
        <v>3019</v>
      </c>
      <c r="C421" s="198" t="s">
        <v>2248</v>
      </c>
    </row>
    <row r="422" spans="1:3" x14ac:dyDescent="0.2">
      <c r="A422" s="198" t="s">
        <v>2195</v>
      </c>
      <c r="B422" s="541">
        <v>3019</v>
      </c>
      <c r="C422" s="198" t="s">
        <v>2248</v>
      </c>
    </row>
    <row r="423" spans="1:3" x14ac:dyDescent="0.2">
      <c r="A423" s="198" t="s">
        <v>2196</v>
      </c>
      <c r="B423" s="541">
        <v>3019</v>
      </c>
      <c r="C423" s="198" t="s">
        <v>2248</v>
      </c>
    </row>
    <row r="424" spans="1:3" x14ac:dyDescent="0.2">
      <c r="A424" s="198" t="s">
        <v>2197</v>
      </c>
      <c r="B424" s="541">
        <v>3019</v>
      </c>
      <c r="C424" s="198" t="s">
        <v>2248</v>
      </c>
    </row>
    <row r="425" spans="1:3" x14ac:dyDescent="0.2">
      <c r="A425" s="198" t="s">
        <v>2198</v>
      </c>
      <c r="B425" s="541">
        <v>3019</v>
      </c>
      <c r="C425" s="198" t="s">
        <v>2248</v>
      </c>
    </row>
    <row r="426" spans="1:3" x14ac:dyDescent="0.2">
      <c r="A426" s="198" t="s">
        <v>2199</v>
      </c>
      <c r="B426" s="541">
        <v>1500</v>
      </c>
      <c r="C426" s="198" t="s">
        <v>2248</v>
      </c>
    </row>
    <row r="427" spans="1:3" x14ac:dyDescent="0.2">
      <c r="A427" s="198" t="s">
        <v>2185</v>
      </c>
      <c r="B427" s="541">
        <v>2900</v>
      </c>
      <c r="C427" s="198" t="s">
        <v>2248</v>
      </c>
    </row>
    <row r="428" spans="1:3" x14ac:dyDescent="0.2">
      <c r="A428" s="198" t="s">
        <v>2187</v>
      </c>
      <c r="B428" s="541">
        <v>1566</v>
      </c>
      <c r="C428" s="198" t="s">
        <v>2248</v>
      </c>
    </row>
    <row r="429" spans="1:3" x14ac:dyDescent="0.2">
      <c r="A429" s="198" t="s">
        <v>2200</v>
      </c>
      <c r="B429" s="541">
        <v>756</v>
      </c>
      <c r="C429" s="198" t="s">
        <v>2248</v>
      </c>
    </row>
    <row r="430" spans="1:3" x14ac:dyDescent="0.2">
      <c r="A430" s="198" t="s">
        <v>2201</v>
      </c>
      <c r="B430" s="541">
        <v>756</v>
      </c>
      <c r="C430" s="198" t="s">
        <v>2248</v>
      </c>
    </row>
    <row r="431" spans="1:3" x14ac:dyDescent="0.2">
      <c r="A431" s="198" t="s">
        <v>2202</v>
      </c>
      <c r="B431" s="541">
        <v>756</v>
      </c>
      <c r="C431" s="198" t="s">
        <v>2248</v>
      </c>
    </row>
    <row r="432" spans="1:3" x14ac:dyDescent="0.2">
      <c r="A432" s="198" t="s">
        <v>2203</v>
      </c>
      <c r="B432" s="541">
        <v>756</v>
      </c>
      <c r="C432" s="198" t="s">
        <v>2248</v>
      </c>
    </row>
    <row r="433" spans="1:3" x14ac:dyDescent="0.2">
      <c r="A433" s="198" t="s">
        <v>2204</v>
      </c>
      <c r="B433" s="541">
        <v>756</v>
      </c>
      <c r="C433" s="198" t="s">
        <v>2248</v>
      </c>
    </row>
    <row r="434" spans="1:3" x14ac:dyDescent="0.2">
      <c r="A434" s="198" t="s">
        <v>2205</v>
      </c>
      <c r="B434" s="541">
        <v>1019</v>
      </c>
      <c r="C434" s="198" t="s">
        <v>2248</v>
      </c>
    </row>
    <row r="435" spans="1:3" x14ac:dyDescent="0.2">
      <c r="A435" s="198" t="s">
        <v>2206</v>
      </c>
      <c r="B435" s="541">
        <v>1019</v>
      </c>
      <c r="C435" s="198" t="s">
        <v>2248</v>
      </c>
    </row>
    <row r="436" spans="1:3" x14ac:dyDescent="0.2">
      <c r="A436" s="198" t="s">
        <v>2207</v>
      </c>
      <c r="B436" s="541">
        <v>1019</v>
      </c>
      <c r="C436" s="198" t="s">
        <v>2248</v>
      </c>
    </row>
    <row r="437" spans="1:3" x14ac:dyDescent="0.2">
      <c r="A437" s="198" t="s">
        <v>2208</v>
      </c>
      <c r="B437" s="541">
        <v>1019</v>
      </c>
      <c r="C437" s="198" t="s">
        <v>2248</v>
      </c>
    </row>
    <row r="438" spans="1:3" x14ac:dyDescent="0.2">
      <c r="A438" s="198" t="s">
        <v>2209</v>
      </c>
      <c r="B438" s="541">
        <v>1019</v>
      </c>
      <c r="C438" s="198" t="s">
        <v>2248</v>
      </c>
    </row>
    <row r="439" spans="1:3" x14ac:dyDescent="0.2">
      <c r="A439" s="198" t="s">
        <v>2210</v>
      </c>
      <c r="B439" s="541">
        <v>1013</v>
      </c>
      <c r="C439" s="198" t="s">
        <v>2248</v>
      </c>
    </row>
    <row r="440" spans="1:3" x14ac:dyDescent="0.2">
      <c r="A440" s="198" t="s">
        <v>2211</v>
      </c>
      <c r="B440" s="541">
        <v>588</v>
      </c>
      <c r="C440" s="198" t="s">
        <v>2248</v>
      </c>
    </row>
    <row r="441" spans="1:3" x14ac:dyDescent="0.2">
      <c r="A441" s="198" t="s">
        <v>2212</v>
      </c>
      <c r="B441" s="541">
        <v>588</v>
      </c>
      <c r="C441" s="198" t="s">
        <v>2248</v>
      </c>
    </row>
    <row r="442" spans="1:3" x14ac:dyDescent="0.2">
      <c r="A442" s="198" t="s">
        <v>2213</v>
      </c>
      <c r="B442" s="541">
        <v>588</v>
      </c>
      <c r="C442" s="198" t="s">
        <v>2248</v>
      </c>
    </row>
    <row r="443" spans="1:3" x14ac:dyDescent="0.2">
      <c r="A443" s="198" t="s">
        <v>2219</v>
      </c>
      <c r="B443" s="541">
        <v>887</v>
      </c>
      <c r="C443" s="198" t="s">
        <v>2248</v>
      </c>
    </row>
    <row r="444" spans="1:3" x14ac:dyDescent="0.2">
      <c r="A444" s="198" t="s">
        <v>2220</v>
      </c>
      <c r="B444" s="541">
        <v>887</v>
      </c>
      <c r="C444" s="198" t="s">
        <v>2248</v>
      </c>
    </row>
    <row r="445" spans="1:3" x14ac:dyDescent="0.2">
      <c r="A445" s="198" t="s">
        <v>2221</v>
      </c>
      <c r="B445" s="541">
        <v>887</v>
      </c>
      <c r="C445" s="198" t="s">
        <v>2248</v>
      </c>
    </row>
    <row r="446" spans="1:3" x14ac:dyDescent="0.2">
      <c r="A446" s="198" t="s">
        <v>2222</v>
      </c>
      <c r="B446" s="541">
        <v>887</v>
      </c>
      <c r="C446" s="198" t="s">
        <v>2248</v>
      </c>
    </row>
    <row r="447" spans="1:3" x14ac:dyDescent="0.2">
      <c r="A447" s="198" t="s">
        <v>2223</v>
      </c>
      <c r="B447" s="541">
        <v>887</v>
      </c>
      <c r="C447" s="198" t="s">
        <v>2248</v>
      </c>
    </row>
    <row r="448" spans="1:3" x14ac:dyDescent="0.2">
      <c r="A448" s="198" t="s">
        <v>2224</v>
      </c>
      <c r="B448" s="541">
        <v>440</v>
      </c>
      <c r="C448" s="198" t="s">
        <v>2248</v>
      </c>
    </row>
    <row r="449" spans="1:3" x14ac:dyDescent="0.2">
      <c r="A449" s="198" t="s">
        <v>2225</v>
      </c>
      <c r="B449" s="541">
        <v>1029</v>
      </c>
      <c r="C449" s="198" t="s">
        <v>2248</v>
      </c>
    </row>
    <row r="450" spans="1:3" x14ac:dyDescent="0.2">
      <c r="A450" s="198" t="s">
        <v>2226</v>
      </c>
      <c r="B450" s="541">
        <v>1029</v>
      </c>
      <c r="C450" s="198" t="s">
        <v>2248</v>
      </c>
    </row>
    <row r="451" spans="1:3" x14ac:dyDescent="0.2">
      <c r="A451" s="198" t="s">
        <v>2227</v>
      </c>
      <c r="B451" s="541">
        <v>1029</v>
      </c>
      <c r="C451" s="198" t="s">
        <v>2248</v>
      </c>
    </row>
    <row r="452" spans="1:3" x14ac:dyDescent="0.2">
      <c r="A452" s="198" t="s">
        <v>2228</v>
      </c>
      <c r="B452" s="541">
        <v>1029</v>
      </c>
      <c r="C452" s="198" t="s">
        <v>2248</v>
      </c>
    </row>
    <row r="453" spans="1:3" x14ac:dyDescent="0.2">
      <c r="A453" s="198" t="s">
        <v>2214</v>
      </c>
      <c r="B453" s="541">
        <v>1097</v>
      </c>
      <c r="C453" s="198" t="s">
        <v>2248</v>
      </c>
    </row>
    <row r="454" spans="1:3" x14ac:dyDescent="0.2">
      <c r="A454" s="198" t="s">
        <v>2215</v>
      </c>
      <c r="B454" s="541">
        <v>1097</v>
      </c>
      <c r="C454" s="198" t="s">
        <v>2248</v>
      </c>
    </row>
    <row r="455" spans="1:3" x14ac:dyDescent="0.2">
      <c r="A455" s="198" t="s">
        <v>2216</v>
      </c>
      <c r="B455" s="541">
        <v>1097</v>
      </c>
      <c r="C455" s="198" t="s">
        <v>2248</v>
      </c>
    </row>
    <row r="456" spans="1:3" x14ac:dyDescent="0.2">
      <c r="A456" s="198" t="s">
        <v>2217</v>
      </c>
      <c r="B456" s="541">
        <v>1097</v>
      </c>
      <c r="C456" s="198" t="s">
        <v>2248</v>
      </c>
    </row>
    <row r="457" spans="1:3" x14ac:dyDescent="0.2">
      <c r="A457" s="198" t="s">
        <v>2218</v>
      </c>
      <c r="B457" s="541">
        <v>1097</v>
      </c>
      <c r="C457" s="198" t="s">
        <v>2248</v>
      </c>
    </row>
    <row r="458" spans="1:3" x14ac:dyDescent="0.2">
      <c r="A458" s="198" t="s">
        <v>2229</v>
      </c>
      <c r="B458" s="541">
        <v>2090</v>
      </c>
      <c r="C458" s="198" t="s">
        <v>2248</v>
      </c>
    </row>
    <row r="459" spans="1:3" x14ac:dyDescent="0.2">
      <c r="A459" s="198" t="s">
        <v>2230</v>
      </c>
      <c r="B459" s="541">
        <v>2090</v>
      </c>
      <c r="C459" s="198" t="s">
        <v>2248</v>
      </c>
    </row>
    <row r="460" spans="1:3" x14ac:dyDescent="0.2">
      <c r="A460" s="198" t="s">
        <v>2231</v>
      </c>
      <c r="B460" s="541">
        <v>2090</v>
      </c>
      <c r="C460" s="198" t="s">
        <v>2248</v>
      </c>
    </row>
    <row r="461" spans="1:3" x14ac:dyDescent="0.2">
      <c r="A461" s="198" t="s">
        <v>2232</v>
      </c>
      <c r="B461" s="541">
        <v>2090</v>
      </c>
      <c r="C461" s="198" t="s">
        <v>2248</v>
      </c>
    </row>
    <row r="462" spans="1:3" x14ac:dyDescent="0.2">
      <c r="A462" s="198" t="s">
        <v>2233</v>
      </c>
      <c r="B462" s="541">
        <v>2090</v>
      </c>
      <c r="C462" s="198" t="s">
        <v>2248</v>
      </c>
    </row>
    <row r="463" spans="1:3" x14ac:dyDescent="0.2">
      <c r="A463" s="198" t="s">
        <v>2234</v>
      </c>
      <c r="B463" s="541">
        <v>2888</v>
      </c>
      <c r="C463" s="198" t="s">
        <v>2248</v>
      </c>
    </row>
    <row r="464" spans="1:3" x14ac:dyDescent="0.2">
      <c r="A464" s="198" t="s">
        <v>2235</v>
      </c>
      <c r="B464" s="541">
        <v>2888</v>
      </c>
      <c r="C464" s="198" t="s">
        <v>2248</v>
      </c>
    </row>
    <row r="465" spans="1:3" x14ac:dyDescent="0.2">
      <c r="A465" s="198" t="s">
        <v>2236</v>
      </c>
      <c r="B465" s="541">
        <v>2888</v>
      </c>
      <c r="C465" s="198" t="s">
        <v>2248</v>
      </c>
    </row>
    <row r="466" spans="1:3" x14ac:dyDescent="0.2">
      <c r="A466" s="198" t="s">
        <v>2237</v>
      </c>
      <c r="B466" s="541">
        <v>2888</v>
      </c>
      <c r="C466" s="198" t="s">
        <v>2248</v>
      </c>
    </row>
    <row r="467" spans="1:3" x14ac:dyDescent="0.2">
      <c r="A467" s="198" t="s">
        <v>2238</v>
      </c>
      <c r="B467" s="541">
        <v>2888</v>
      </c>
      <c r="C467" s="198" t="s">
        <v>2248</v>
      </c>
    </row>
    <row r="468" spans="1:3" x14ac:dyDescent="0.2">
      <c r="A468" s="198" t="s">
        <v>2239</v>
      </c>
      <c r="B468" s="541">
        <v>13950</v>
      </c>
      <c r="C468" s="198" t="s">
        <v>2248</v>
      </c>
    </row>
    <row r="469" spans="1:3" x14ac:dyDescent="0.2">
      <c r="A469" s="198" t="s">
        <v>2240</v>
      </c>
      <c r="B469" s="541">
        <v>8600</v>
      </c>
      <c r="C469" s="198" t="s">
        <v>2248</v>
      </c>
    </row>
    <row r="470" spans="1:3" x14ac:dyDescent="0.2">
      <c r="A470" s="198" t="s">
        <v>2241</v>
      </c>
      <c r="B470" s="541">
        <v>18500</v>
      </c>
      <c r="C470" s="198" t="s">
        <v>2248</v>
      </c>
    </row>
    <row r="471" spans="1:3" x14ac:dyDescent="0.2">
      <c r="A471" s="198" t="s">
        <v>2242</v>
      </c>
      <c r="B471" s="541">
        <v>10750</v>
      </c>
      <c r="C471" s="198" t="s">
        <v>2248</v>
      </c>
    </row>
    <row r="472" spans="1:3" x14ac:dyDescent="0.2">
      <c r="A472" s="198" t="s">
        <v>2243</v>
      </c>
      <c r="B472" s="541">
        <v>355</v>
      </c>
      <c r="C472" s="198" t="s">
        <v>2248</v>
      </c>
    </row>
    <row r="473" spans="1:3" x14ac:dyDescent="0.2">
      <c r="A473" s="198" t="s">
        <v>2244</v>
      </c>
      <c r="B473" s="541">
        <v>250</v>
      </c>
      <c r="C473" s="198" t="s">
        <v>2248</v>
      </c>
    </row>
    <row r="474" spans="1:3" x14ac:dyDescent="0.2">
      <c r="A474" s="198" t="s">
        <v>1903</v>
      </c>
      <c r="B474" s="541">
        <v>325</v>
      </c>
      <c r="C474" s="198" t="s">
        <v>2248</v>
      </c>
    </row>
    <row r="475" spans="1:3" x14ac:dyDescent="0.2">
      <c r="A475" s="198" t="s">
        <v>1931</v>
      </c>
      <c r="B475" s="541">
        <v>515</v>
      </c>
      <c r="C475" s="198" t="s">
        <v>2248</v>
      </c>
    </row>
    <row r="476" spans="1:3" x14ac:dyDescent="0.2">
      <c r="A476" s="198" t="s">
        <v>2159</v>
      </c>
      <c r="B476" s="541">
        <v>1000</v>
      </c>
      <c r="C476" s="198" t="s">
        <v>2248</v>
      </c>
    </row>
    <row r="477" spans="1:3" x14ac:dyDescent="0.2">
      <c r="A477" s="198" t="s">
        <v>2171</v>
      </c>
      <c r="B477" s="541">
        <v>1890</v>
      </c>
      <c r="C477" s="198" t="s">
        <v>2248</v>
      </c>
    </row>
    <row r="478" spans="1:3" x14ac:dyDescent="0.2">
      <c r="A478" s="198" t="s">
        <v>2182</v>
      </c>
      <c r="B478" s="541">
        <v>2090</v>
      </c>
      <c r="C478" s="198" t="s">
        <v>2248</v>
      </c>
    </row>
    <row r="479" spans="1:3" x14ac:dyDescent="0.2">
      <c r="A479" s="198" t="s">
        <v>2186</v>
      </c>
      <c r="B479" s="541">
        <v>2610</v>
      </c>
      <c r="C479" s="198" t="s">
        <v>2248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636D-39B2-43DB-B5F2-93A00B62917F}">
  <dimension ref="A1:E586"/>
  <sheetViews>
    <sheetView workbookViewId="0">
      <selection activeCell="C23" sqref="C23"/>
    </sheetView>
  </sheetViews>
  <sheetFormatPr defaultRowHeight="12.75" x14ac:dyDescent="0.2"/>
  <cols>
    <col min="1" max="1" width="21.140625" bestFit="1" customWidth="1"/>
    <col min="2" max="2" width="28.85546875" style="189" customWidth="1"/>
    <col min="3" max="3" width="19.85546875" style="189" bestFit="1" customWidth="1"/>
    <col min="4" max="4" width="11.42578125" bestFit="1" customWidth="1"/>
    <col min="5" max="5" width="9.140625" style="191"/>
  </cols>
  <sheetData>
    <row r="1" spans="1:5" x14ac:dyDescent="0.2">
      <c r="A1" s="54" t="s">
        <v>29</v>
      </c>
      <c r="B1" s="188" t="s">
        <v>1217</v>
      </c>
      <c r="C1" s="188" t="s">
        <v>1218</v>
      </c>
      <c r="D1" s="54" t="s">
        <v>1216</v>
      </c>
      <c r="E1" s="191" t="s">
        <v>1216</v>
      </c>
    </row>
    <row r="2" spans="1:5" x14ac:dyDescent="0.2">
      <c r="A2" t="s">
        <v>1037</v>
      </c>
      <c r="B2" s="189">
        <v>57.75</v>
      </c>
      <c r="C2" s="189" t="e">
        <v>#N/A</v>
      </c>
      <c r="D2" s="190" t="e">
        <f>B2-C2</f>
        <v>#N/A</v>
      </c>
      <c r="E2" s="191" t="e">
        <f>D2/C2</f>
        <v>#N/A</v>
      </c>
    </row>
    <row r="3" spans="1:5" x14ac:dyDescent="0.2">
      <c r="A3" t="s">
        <v>1038</v>
      </c>
      <c r="B3" s="189">
        <v>157.30000000000001</v>
      </c>
      <c r="C3" s="189" t="e">
        <v>#N/A</v>
      </c>
      <c r="D3" s="190" t="e">
        <f t="shared" ref="D3:D66" si="0">B3-C3</f>
        <v>#N/A</v>
      </c>
      <c r="E3" s="191" t="e">
        <f t="shared" ref="E3:E66" si="1">D3/C3</f>
        <v>#N/A</v>
      </c>
    </row>
    <row r="4" spans="1:5" x14ac:dyDescent="0.2">
      <c r="A4" t="s">
        <v>511</v>
      </c>
      <c r="B4" s="189">
        <v>242</v>
      </c>
      <c r="C4" s="189">
        <v>242</v>
      </c>
      <c r="D4" s="190">
        <f t="shared" si="0"/>
        <v>0</v>
      </c>
      <c r="E4" s="191">
        <f t="shared" si="1"/>
        <v>0</v>
      </c>
    </row>
    <row r="5" spans="1:5" x14ac:dyDescent="0.2">
      <c r="A5" t="s">
        <v>512</v>
      </c>
      <c r="B5" s="189">
        <v>525</v>
      </c>
      <c r="C5" s="189">
        <v>525</v>
      </c>
      <c r="D5" s="190">
        <f t="shared" si="0"/>
        <v>0</v>
      </c>
      <c r="E5" s="191">
        <f t="shared" si="1"/>
        <v>0</v>
      </c>
    </row>
    <row r="6" spans="1:5" x14ac:dyDescent="0.2">
      <c r="A6" t="s">
        <v>513</v>
      </c>
      <c r="B6" s="189">
        <v>550</v>
      </c>
      <c r="C6" s="189">
        <v>550</v>
      </c>
      <c r="D6" s="190">
        <f t="shared" si="0"/>
        <v>0</v>
      </c>
      <c r="E6" s="191">
        <f t="shared" si="1"/>
        <v>0</v>
      </c>
    </row>
    <row r="7" spans="1:5" x14ac:dyDescent="0.2">
      <c r="A7" t="s">
        <v>514</v>
      </c>
      <c r="B7" s="189">
        <v>376</v>
      </c>
      <c r="C7" s="189">
        <v>368</v>
      </c>
      <c r="D7" s="190">
        <f t="shared" si="0"/>
        <v>8</v>
      </c>
      <c r="E7" s="191">
        <f t="shared" si="1"/>
        <v>2.1739130434782608E-2</v>
      </c>
    </row>
    <row r="8" spans="1:5" x14ac:dyDescent="0.2">
      <c r="A8" t="s">
        <v>515</v>
      </c>
      <c r="B8" s="189">
        <v>365</v>
      </c>
      <c r="C8" s="189">
        <v>357</v>
      </c>
      <c r="D8" s="190">
        <f t="shared" si="0"/>
        <v>8</v>
      </c>
      <c r="E8" s="191">
        <f t="shared" si="1"/>
        <v>2.2408963585434174E-2</v>
      </c>
    </row>
    <row r="9" spans="1:5" x14ac:dyDescent="0.2">
      <c r="A9" t="s">
        <v>516</v>
      </c>
      <c r="B9" s="189">
        <v>324</v>
      </c>
      <c r="C9" s="189">
        <v>324</v>
      </c>
      <c r="D9" s="190">
        <f t="shared" si="0"/>
        <v>0</v>
      </c>
      <c r="E9" s="191">
        <f t="shared" si="1"/>
        <v>0</v>
      </c>
    </row>
    <row r="10" spans="1:5" x14ac:dyDescent="0.2">
      <c r="A10" t="s">
        <v>517</v>
      </c>
      <c r="B10" s="189">
        <v>318</v>
      </c>
      <c r="C10" s="189">
        <v>318</v>
      </c>
      <c r="D10" s="190">
        <f t="shared" si="0"/>
        <v>0</v>
      </c>
      <c r="E10" s="191">
        <f t="shared" si="1"/>
        <v>0</v>
      </c>
    </row>
    <row r="11" spans="1:5" x14ac:dyDescent="0.2">
      <c r="A11" t="s">
        <v>518</v>
      </c>
      <c r="B11" s="189">
        <v>525</v>
      </c>
      <c r="C11" s="189">
        <v>525</v>
      </c>
      <c r="D11" s="190">
        <f t="shared" si="0"/>
        <v>0</v>
      </c>
      <c r="E11" s="191">
        <f t="shared" si="1"/>
        <v>0</v>
      </c>
    </row>
    <row r="12" spans="1:5" x14ac:dyDescent="0.2">
      <c r="A12" t="s">
        <v>519</v>
      </c>
      <c r="B12" s="189">
        <v>550</v>
      </c>
      <c r="C12" s="189">
        <v>550</v>
      </c>
      <c r="D12" s="190">
        <f t="shared" si="0"/>
        <v>0</v>
      </c>
      <c r="E12" s="191">
        <f t="shared" si="1"/>
        <v>0</v>
      </c>
    </row>
    <row r="13" spans="1:5" x14ac:dyDescent="0.2">
      <c r="A13" t="s">
        <v>520</v>
      </c>
      <c r="B13" s="189">
        <v>42</v>
      </c>
      <c r="C13" s="189">
        <v>42</v>
      </c>
      <c r="D13" s="190">
        <f t="shared" si="0"/>
        <v>0</v>
      </c>
      <c r="E13" s="191">
        <f t="shared" si="1"/>
        <v>0</v>
      </c>
    </row>
    <row r="14" spans="1:5" x14ac:dyDescent="0.2">
      <c r="A14" t="s">
        <v>521</v>
      </c>
      <c r="B14" s="189">
        <v>399</v>
      </c>
      <c r="C14" s="189">
        <v>399</v>
      </c>
      <c r="D14" s="190">
        <f t="shared" si="0"/>
        <v>0</v>
      </c>
      <c r="E14" s="191">
        <f t="shared" si="1"/>
        <v>0</v>
      </c>
    </row>
    <row r="15" spans="1:5" x14ac:dyDescent="0.2">
      <c r="A15" t="s">
        <v>522</v>
      </c>
      <c r="B15" s="189">
        <v>368</v>
      </c>
      <c r="C15" s="189">
        <v>368</v>
      </c>
      <c r="D15" s="190">
        <f t="shared" si="0"/>
        <v>0</v>
      </c>
      <c r="E15" s="191">
        <f t="shared" si="1"/>
        <v>0</v>
      </c>
    </row>
    <row r="16" spans="1:5" x14ac:dyDescent="0.2">
      <c r="A16" t="s">
        <v>523</v>
      </c>
      <c r="B16" s="189">
        <v>187.5</v>
      </c>
      <c r="C16" s="189">
        <v>178.5</v>
      </c>
      <c r="D16" s="190">
        <f t="shared" si="0"/>
        <v>9</v>
      </c>
      <c r="E16" s="191">
        <f t="shared" si="1"/>
        <v>5.0420168067226892E-2</v>
      </c>
    </row>
    <row r="17" spans="1:5" x14ac:dyDescent="0.2">
      <c r="A17" t="s">
        <v>524</v>
      </c>
      <c r="B17" s="189">
        <v>178.5</v>
      </c>
      <c r="C17" s="189">
        <v>170</v>
      </c>
      <c r="D17" s="190">
        <f t="shared" si="0"/>
        <v>8.5</v>
      </c>
      <c r="E17" s="191">
        <f t="shared" si="1"/>
        <v>0.05</v>
      </c>
    </row>
    <row r="18" spans="1:5" x14ac:dyDescent="0.2">
      <c r="A18" t="s">
        <v>525</v>
      </c>
      <c r="B18" s="189">
        <v>347</v>
      </c>
      <c r="C18" s="189">
        <v>330</v>
      </c>
      <c r="D18" s="190">
        <f t="shared" si="0"/>
        <v>17</v>
      </c>
      <c r="E18" s="191">
        <f t="shared" si="1"/>
        <v>5.1515151515151514E-2</v>
      </c>
    </row>
    <row r="19" spans="1:5" x14ac:dyDescent="0.2">
      <c r="A19" t="s">
        <v>526</v>
      </c>
      <c r="B19" s="189">
        <v>375</v>
      </c>
      <c r="C19" s="189">
        <v>357</v>
      </c>
      <c r="D19" s="190">
        <f t="shared" si="0"/>
        <v>18</v>
      </c>
      <c r="E19" s="191">
        <f t="shared" si="1"/>
        <v>5.0420168067226892E-2</v>
      </c>
    </row>
    <row r="20" spans="1:5" x14ac:dyDescent="0.2">
      <c r="A20" t="s">
        <v>321</v>
      </c>
      <c r="B20" s="189">
        <v>180</v>
      </c>
      <c r="C20" s="189">
        <v>180</v>
      </c>
      <c r="D20" s="190">
        <f t="shared" si="0"/>
        <v>0</v>
      </c>
      <c r="E20" s="191">
        <f t="shared" si="1"/>
        <v>0</v>
      </c>
    </row>
    <row r="21" spans="1:5" x14ac:dyDescent="0.2">
      <c r="A21" t="s">
        <v>322</v>
      </c>
      <c r="B21" s="189">
        <v>171</v>
      </c>
      <c r="C21" s="189">
        <v>171</v>
      </c>
      <c r="D21" s="190">
        <f t="shared" si="0"/>
        <v>0</v>
      </c>
      <c r="E21" s="191">
        <f t="shared" si="1"/>
        <v>0</v>
      </c>
    </row>
    <row r="22" spans="1:5" x14ac:dyDescent="0.2">
      <c r="A22" t="s">
        <v>323</v>
      </c>
      <c r="B22" s="189">
        <v>153</v>
      </c>
      <c r="C22" s="189">
        <v>153</v>
      </c>
      <c r="D22" s="190">
        <f t="shared" si="0"/>
        <v>0</v>
      </c>
      <c r="E22" s="191">
        <f t="shared" si="1"/>
        <v>0</v>
      </c>
    </row>
    <row r="23" spans="1:5" x14ac:dyDescent="0.2">
      <c r="A23" t="s">
        <v>527</v>
      </c>
      <c r="B23" s="189">
        <v>299</v>
      </c>
      <c r="C23" s="189">
        <v>284</v>
      </c>
      <c r="D23" s="190">
        <f t="shared" si="0"/>
        <v>15</v>
      </c>
      <c r="E23" s="191">
        <f t="shared" si="1"/>
        <v>5.2816901408450703E-2</v>
      </c>
    </row>
    <row r="24" spans="1:5" x14ac:dyDescent="0.2">
      <c r="A24" t="s">
        <v>528</v>
      </c>
      <c r="B24" s="189">
        <v>273</v>
      </c>
      <c r="C24" s="189">
        <v>260</v>
      </c>
      <c r="D24" s="190">
        <f t="shared" si="0"/>
        <v>13</v>
      </c>
      <c r="E24" s="191">
        <f t="shared" si="1"/>
        <v>0.05</v>
      </c>
    </row>
    <row r="25" spans="1:5" x14ac:dyDescent="0.2">
      <c r="A25" t="s">
        <v>529</v>
      </c>
      <c r="B25" s="189">
        <v>441</v>
      </c>
      <c r="C25" s="189">
        <v>420</v>
      </c>
      <c r="D25" s="190">
        <f t="shared" si="0"/>
        <v>21</v>
      </c>
      <c r="E25" s="191">
        <f t="shared" si="1"/>
        <v>0.05</v>
      </c>
    </row>
    <row r="26" spans="1:5" x14ac:dyDescent="0.2">
      <c r="A26" t="s">
        <v>530</v>
      </c>
      <c r="B26" s="189">
        <v>431</v>
      </c>
      <c r="C26" s="189">
        <v>410</v>
      </c>
      <c r="D26" s="190">
        <f t="shared" si="0"/>
        <v>21</v>
      </c>
      <c r="E26" s="191">
        <f t="shared" si="1"/>
        <v>5.1219512195121948E-2</v>
      </c>
    </row>
    <row r="27" spans="1:5" x14ac:dyDescent="0.2">
      <c r="A27" t="s">
        <v>531</v>
      </c>
      <c r="B27" s="189">
        <v>315</v>
      </c>
      <c r="C27" s="189">
        <v>315</v>
      </c>
      <c r="D27" s="190">
        <f t="shared" si="0"/>
        <v>0</v>
      </c>
      <c r="E27" s="191">
        <f t="shared" si="1"/>
        <v>0</v>
      </c>
    </row>
    <row r="28" spans="1:5" x14ac:dyDescent="0.2">
      <c r="A28" t="s">
        <v>532</v>
      </c>
      <c r="B28" s="189">
        <v>298</v>
      </c>
      <c r="C28" s="189">
        <v>298</v>
      </c>
      <c r="D28" s="190">
        <f t="shared" si="0"/>
        <v>0</v>
      </c>
      <c r="E28" s="191">
        <f t="shared" si="1"/>
        <v>0</v>
      </c>
    </row>
    <row r="29" spans="1:5" x14ac:dyDescent="0.2">
      <c r="A29" t="s">
        <v>533</v>
      </c>
      <c r="B29" s="189">
        <v>505</v>
      </c>
      <c r="C29" s="189">
        <v>505</v>
      </c>
      <c r="D29" s="190">
        <f t="shared" si="0"/>
        <v>0</v>
      </c>
      <c r="E29" s="191">
        <f t="shared" si="1"/>
        <v>0</v>
      </c>
    </row>
    <row r="30" spans="1:5" x14ac:dyDescent="0.2">
      <c r="A30" t="s">
        <v>534</v>
      </c>
      <c r="B30" s="189">
        <v>525</v>
      </c>
      <c r="C30" s="189">
        <v>525</v>
      </c>
      <c r="D30" s="190">
        <f t="shared" si="0"/>
        <v>0</v>
      </c>
      <c r="E30" s="191">
        <f t="shared" si="1"/>
        <v>0</v>
      </c>
    </row>
    <row r="31" spans="1:5" x14ac:dyDescent="0.2">
      <c r="A31" t="s">
        <v>535</v>
      </c>
      <c r="B31" s="189">
        <v>305</v>
      </c>
      <c r="C31" s="189">
        <v>290</v>
      </c>
      <c r="D31" s="190">
        <f t="shared" si="0"/>
        <v>15</v>
      </c>
      <c r="E31" s="191">
        <f t="shared" si="1"/>
        <v>5.1724137931034482E-2</v>
      </c>
    </row>
    <row r="32" spans="1:5" x14ac:dyDescent="0.2">
      <c r="A32" t="s">
        <v>536</v>
      </c>
      <c r="B32" s="189">
        <v>294</v>
      </c>
      <c r="C32" s="189">
        <v>280</v>
      </c>
      <c r="D32" s="190">
        <f t="shared" si="0"/>
        <v>14</v>
      </c>
      <c r="E32" s="191">
        <f t="shared" si="1"/>
        <v>0.05</v>
      </c>
    </row>
    <row r="33" spans="1:5" x14ac:dyDescent="0.2">
      <c r="A33" t="s">
        <v>537</v>
      </c>
      <c r="B33" s="189">
        <v>557</v>
      </c>
      <c r="C33" s="189">
        <v>530</v>
      </c>
      <c r="D33" s="190">
        <f t="shared" si="0"/>
        <v>27</v>
      </c>
      <c r="E33" s="191">
        <f t="shared" si="1"/>
        <v>5.0943396226415097E-2</v>
      </c>
    </row>
    <row r="34" spans="1:5" x14ac:dyDescent="0.2">
      <c r="A34" t="s">
        <v>986</v>
      </c>
      <c r="B34" s="189">
        <v>510</v>
      </c>
      <c r="C34" s="189" t="e">
        <v>#N/A</v>
      </c>
      <c r="D34" s="190" t="e">
        <f t="shared" si="0"/>
        <v>#N/A</v>
      </c>
      <c r="E34" s="191" t="e">
        <f t="shared" si="1"/>
        <v>#N/A</v>
      </c>
    </row>
    <row r="35" spans="1:5" x14ac:dyDescent="0.2">
      <c r="A35" t="s">
        <v>538</v>
      </c>
      <c r="B35" s="189">
        <v>210</v>
      </c>
      <c r="C35" s="189">
        <v>200</v>
      </c>
      <c r="D35" s="190">
        <f t="shared" si="0"/>
        <v>10</v>
      </c>
      <c r="E35" s="191">
        <f t="shared" si="1"/>
        <v>0.05</v>
      </c>
    </row>
    <row r="36" spans="1:5" x14ac:dyDescent="0.2">
      <c r="A36" t="s">
        <v>539</v>
      </c>
      <c r="B36" s="189">
        <v>513</v>
      </c>
      <c r="C36" s="189">
        <v>488</v>
      </c>
      <c r="D36" s="190">
        <f t="shared" si="0"/>
        <v>25</v>
      </c>
      <c r="E36" s="191">
        <f t="shared" si="1"/>
        <v>5.1229508196721313E-2</v>
      </c>
    </row>
    <row r="37" spans="1:5" x14ac:dyDescent="0.2">
      <c r="A37" t="s">
        <v>540</v>
      </c>
      <c r="B37" s="189">
        <v>521</v>
      </c>
      <c r="C37" s="189">
        <v>496</v>
      </c>
      <c r="D37" s="190">
        <f t="shared" si="0"/>
        <v>25</v>
      </c>
      <c r="E37" s="191">
        <f t="shared" si="1"/>
        <v>5.040322580645161E-2</v>
      </c>
    </row>
    <row r="38" spans="1:5" x14ac:dyDescent="0.2">
      <c r="A38" t="s">
        <v>541</v>
      </c>
      <c r="B38" s="189">
        <v>481</v>
      </c>
      <c r="C38" s="189" t="e">
        <v>#N/A</v>
      </c>
      <c r="D38" s="190" t="e">
        <f t="shared" si="0"/>
        <v>#N/A</v>
      </c>
      <c r="E38" s="191" t="e">
        <f t="shared" si="1"/>
        <v>#N/A</v>
      </c>
    </row>
    <row r="39" spans="1:5" x14ac:dyDescent="0.2">
      <c r="A39" t="s">
        <v>542</v>
      </c>
      <c r="B39" s="189">
        <v>696.5</v>
      </c>
      <c r="C39" s="189" t="e">
        <v>#N/A</v>
      </c>
      <c r="D39" s="190" t="e">
        <f t="shared" si="0"/>
        <v>#N/A</v>
      </c>
      <c r="E39" s="191" t="e">
        <f t="shared" si="1"/>
        <v>#N/A</v>
      </c>
    </row>
    <row r="40" spans="1:5" x14ac:dyDescent="0.2">
      <c r="A40" t="s">
        <v>543</v>
      </c>
      <c r="B40" s="189">
        <v>348</v>
      </c>
      <c r="C40" s="189" t="e">
        <v>#N/A</v>
      </c>
      <c r="D40" s="190" t="e">
        <f t="shared" si="0"/>
        <v>#N/A</v>
      </c>
      <c r="E40" s="191" t="e">
        <f t="shared" si="1"/>
        <v>#N/A</v>
      </c>
    </row>
    <row r="41" spans="1:5" x14ac:dyDescent="0.2">
      <c r="A41" t="s">
        <v>544</v>
      </c>
      <c r="B41" s="189">
        <v>647</v>
      </c>
      <c r="C41" s="189" t="e">
        <v>#N/A</v>
      </c>
      <c r="D41" s="190" t="e">
        <f t="shared" si="0"/>
        <v>#N/A</v>
      </c>
      <c r="E41" s="191" t="e">
        <f t="shared" si="1"/>
        <v>#N/A</v>
      </c>
    </row>
    <row r="42" spans="1:5" x14ac:dyDescent="0.2">
      <c r="A42" t="s">
        <v>545</v>
      </c>
      <c r="B42" s="189">
        <v>718</v>
      </c>
      <c r="C42" s="189" t="e">
        <v>#N/A</v>
      </c>
      <c r="D42" s="190" t="e">
        <f t="shared" si="0"/>
        <v>#N/A</v>
      </c>
      <c r="E42" s="191" t="e">
        <f t="shared" si="1"/>
        <v>#N/A</v>
      </c>
    </row>
    <row r="43" spans="1:5" x14ac:dyDescent="0.2">
      <c r="A43" t="s">
        <v>546</v>
      </c>
      <c r="B43" s="189">
        <v>381</v>
      </c>
      <c r="C43" s="189">
        <v>362</v>
      </c>
      <c r="D43" s="190">
        <f t="shared" si="0"/>
        <v>19</v>
      </c>
      <c r="E43" s="191">
        <f t="shared" si="1"/>
        <v>5.2486187845303865E-2</v>
      </c>
    </row>
    <row r="44" spans="1:5" x14ac:dyDescent="0.2">
      <c r="A44" t="s">
        <v>547</v>
      </c>
      <c r="B44" s="189">
        <v>369</v>
      </c>
      <c r="C44" s="189">
        <v>351</v>
      </c>
      <c r="D44" s="190">
        <f t="shared" si="0"/>
        <v>18</v>
      </c>
      <c r="E44" s="191">
        <f t="shared" si="1"/>
        <v>5.128205128205128E-2</v>
      </c>
    </row>
    <row r="45" spans="1:5" x14ac:dyDescent="0.2">
      <c r="A45" t="s">
        <v>548</v>
      </c>
      <c r="B45" s="189">
        <v>549.5</v>
      </c>
      <c r="C45" s="189" t="e">
        <v>#N/A</v>
      </c>
      <c r="D45" s="190" t="e">
        <f t="shared" si="0"/>
        <v>#N/A</v>
      </c>
      <c r="E45" s="191" t="e">
        <f t="shared" si="1"/>
        <v>#N/A</v>
      </c>
    </row>
    <row r="46" spans="1:5" x14ac:dyDescent="0.2">
      <c r="A46" t="s">
        <v>988</v>
      </c>
      <c r="B46" s="189">
        <v>340</v>
      </c>
      <c r="C46" s="189" t="e">
        <v>#N/A</v>
      </c>
      <c r="D46" s="190" t="e">
        <f t="shared" si="0"/>
        <v>#N/A</v>
      </c>
      <c r="E46" s="191" t="e">
        <f t="shared" si="1"/>
        <v>#N/A</v>
      </c>
    </row>
    <row r="47" spans="1:5" x14ac:dyDescent="0.2">
      <c r="A47" t="s">
        <v>990</v>
      </c>
      <c r="B47" s="189">
        <v>533</v>
      </c>
      <c r="C47" s="189" t="e">
        <v>#N/A</v>
      </c>
      <c r="D47" s="190" t="e">
        <f t="shared" si="0"/>
        <v>#N/A</v>
      </c>
      <c r="E47" s="191" t="e">
        <f t="shared" si="1"/>
        <v>#N/A</v>
      </c>
    </row>
    <row r="48" spans="1:5" x14ac:dyDescent="0.2">
      <c r="A48" t="s">
        <v>549</v>
      </c>
      <c r="B48" s="189">
        <v>259</v>
      </c>
      <c r="C48" s="189">
        <v>246</v>
      </c>
      <c r="D48" s="190">
        <f t="shared" si="0"/>
        <v>13</v>
      </c>
      <c r="E48" s="191">
        <f t="shared" si="1"/>
        <v>5.2845528455284556E-2</v>
      </c>
    </row>
    <row r="49" spans="1:5" x14ac:dyDescent="0.2">
      <c r="A49" t="s">
        <v>550</v>
      </c>
      <c r="B49" s="189">
        <v>510</v>
      </c>
      <c r="C49" s="189" t="e">
        <v>#N/A</v>
      </c>
      <c r="D49" s="190" t="e">
        <f t="shared" si="0"/>
        <v>#N/A</v>
      </c>
      <c r="E49" s="191" t="e">
        <f t="shared" si="1"/>
        <v>#N/A</v>
      </c>
    </row>
    <row r="50" spans="1:5" x14ac:dyDescent="0.2">
      <c r="A50" t="s">
        <v>551</v>
      </c>
      <c r="B50" s="189">
        <v>566</v>
      </c>
      <c r="C50" s="189" t="e">
        <v>#N/A</v>
      </c>
      <c r="D50" s="190" t="e">
        <f t="shared" si="0"/>
        <v>#N/A</v>
      </c>
      <c r="E50" s="191" t="e">
        <f t="shared" si="1"/>
        <v>#N/A</v>
      </c>
    </row>
    <row r="51" spans="1:5" x14ac:dyDescent="0.2">
      <c r="A51" t="s">
        <v>992</v>
      </c>
      <c r="B51" s="189">
        <v>145</v>
      </c>
      <c r="C51" s="189" t="e">
        <v>#N/A</v>
      </c>
      <c r="D51" s="190" t="e">
        <f t="shared" si="0"/>
        <v>#N/A</v>
      </c>
      <c r="E51" s="191" t="e">
        <f t="shared" si="1"/>
        <v>#N/A</v>
      </c>
    </row>
    <row r="52" spans="1:5" x14ac:dyDescent="0.2">
      <c r="A52" t="s">
        <v>993</v>
      </c>
      <c r="B52" s="189">
        <v>357.5</v>
      </c>
      <c r="C52" s="189" t="e">
        <v>#N/A</v>
      </c>
      <c r="D52" s="190" t="e">
        <f t="shared" si="0"/>
        <v>#N/A</v>
      </c>
      <c r="E52" s="191" t="e">
        <f t="shared" si="1"/>
        <v>#N/A</v>
      </c>
    </row>
    <row r="53" spans="1:5" x14ac:dyDescent="0.2">
      <c r="A53" t="s">
        <v>552</v>
      </c>
      <c r="B53" s="189">
        <v>578</v>
      </c>
      <c r="C53" s="189">
        <v>550</v>
      </c>
      <c r="D53" s="190">
        <f t="shared" si="0"/>
        <v>28</v>
      </c>
      <c r="E53" s="191">
        <f t="shared" si="1"/>
        <v>5.0909090909090911E-2</v>
      </c>
    </row>
    <row r="54" spans="1:5" x14ac:dyDescent="0.2">
      <c r="A54" t="s">
        <v>553</v>
      </c>
      <c r="B54" s="189">
        <v>629</v>
      </c>
      <c r="C54" s="189">
        <v>599</v>
      </c>
      <c r="D54" s="190">
        <f t="shared" si="0"/>
        <v>30</v>
      </c>
      <c r="E54" s="191">
        <f t="shared" si="1"/>
        <v>5.0083472454090151E-2</v>
      </c>
    </row>
    <row r="55" spans="1:5" x14ac:dyDescent="0.2">
      <c r="A55" t="s">
        <v>554</v>
      </c>
      <c r="B55" s="189">
        <v>557</v>
      </c>
      <c r="C55" s="189">
        <v>530</v>
      </c>
      <c r="D55" s="190">
        <f t="shared" si="0"/>
        <v>27</v>
      </c>
      <c r="E55" s="191">
        <f t="shared" si="1"/>
        <v>5.0943396226415097E-2</v>
      </c>
    </row>
    <row r="56" spans="1:5" x14ac:dyDescent="0.2">
      <c r="A56" t="s">
        <v>555</v>
      </c>
      <c r="B56" s="189">
        <v>270</v>
      </c>
      <c r="C56" s="189">
        <v>270</v>
      </c>
      <c r="D56" s="190">
        <f t="shared" si="0"/>
        <v>0</v>
      </c>
      <c r="E56" s="191">
        <f t="shared" si="1"/>
        <v>0</v>
      </c>
    </row>
    <row r="57" spans="1:5" x14ac:dyDescent="0.2">
      <c r="A57" t="s">
        <v>556</v>
      </c>
      <c r="B57" s="189">
        <v>256.5</v>
      </c>
      <c r="C57" s="189">
        <v>256.5</v>
      </c>
      <c r="D57" s="190">
        <f t="shared" si="0"/>
        <v>0</v>
      </c>
      <c r="E57" s="191">
        <f t="shared" si="1"/>
        <v>0</v>
      </c>
    </row>
    <row r="58" spans="1:5" x14ac:dyDescent="0.2">
      <c r="A58" t="s">
        <v>557</v>
      </c>
      <c r="B58" s="189">
        <v>229.67</v>
      </c>
      <c r="C58" s="189">
        <v>229.67</v>
      </c>
      <c r="D58" s="190">
        <f t="shared" si="0"/>
        <v>0</v>
      </c>
      <c r="E58" s="191">
        <f t="shared" si="1"/>
        <v>0</v>
      </c>
    </row>
    <row r="59" spans="1:5" x14ac:dyDescent="0.2">
      <c r="A59" t="s">
        <v>558</v>
      </c>
      <c r="B59" s="189">
        <v>216</v>
      </c>
      <c r="C59" s="189">
        <v>216</v>
      </c>
      <c r="D59" s="190">
        <f t="shared" si="0"/>
        <v>0</v>
      </c>
      <c r="E59" s="191">
        <f t="shared" si="1"/>
        <v>0</v>
      </c>
    </row>
    <row r="60" spans="1:5" x14ac:dyDescent="0.2">
      <c r="A60" t="s">
        <v>559</v>
      </c>
      <c r="B60" s="189">
        <v>197.2</v>
      </c>
      <c r="C60" s="189">
        <v>197.2</v>
      </c>
      <c r="D60" s="190">
        <f t="shared" si="0"/>
        <v>0</v>
      </c>
      <c r="E60" s="191">
        <f t="shared" si="1"/>
        <v>0</v>
      </c>
    </row>
    <row r="61" spans="1:5" x14ac:dyDescent="0.2">
      <c r="A61" t="s">
        <v>560</v>
      </c>
      <c r="B61" s="189">
        <v>95</v>
      </c>
      <c r="C61" s="189">
        <v>95</v>
      </c>
      <c r="D61" s="190">
        <f t="shared" si="0"/>
        <v>0</v>
      </c>
      <c r="E61" s="191">
        <f t="shared" si="1"/>
        <v>0</v>
      </c>
    </row>
    <row r="62" spans="1:5" x14ac:dyDescent="0.2">
      <c r="A62" t="s">
        <v>561</v>
      </c>
      <c r="B62" s="189">
        <v>530</v>
      </c>
      <c r="C62" s="189">
        <v>530</v>
      </c>
      <c r="D62" s="190">
        <f t="shared" si="0"/>
        <v>0</v>
      </c>
      <c r="E62" s="191">
        <f t="shared" si="1"/>
        <v>0</v>
      </c>
    </row>
    <row r="63" spans="1:5" x14ac:dyDescent="0.2">
      <c r="A63" t="s">
        <v>562</v>
      </c>
      <c r="B63" s="189">
        <v>450.5</v>
      </c>
      <c r="C63" s="189">
        <v>450.5</v>
      </c>
      <c r="D63" s="190">
        <f t="shared" si="0"/>
        <v>0</v>
      </c>
      <c r="E63" s="191">
        <f t="shared" si="1"/>
        <v>0</v>
      </c>
    </row>
    <row r="64" spans="1:5" x14ac:dyDescent="0.2">
      <c r="A64" t="s">
        <v>563</v>
      </c>
      <c r="B64" s="189">
        <v>386.9</v>
      </c>
      <c r="C64" s="189">
        <v>386.9</v>
      </c>
      <c r="D64" s="190">
        <f t="shared" si="0"/>
        <v>0</v>
      </c>
      <c r="E64" s="191">
        <f t="shared" si="1"/>
        <v>0</v>
      </c>
    </row>
    <row r="65" spans="1:5" x14ac:dyDescent="0.2">
      <c r="A65" t="s">
        <v>329</v>
      </c>
      <c r="B65" s="189">
        <v>335</v>
      </c>
      <c r="C65" s="189">
        <v>335</v>
      </c>
      <c r="D65" s="190">
        <f t="shared" si="0"/>
        <v>0</v>
      </c>
      <c r="E65" s="191">
        <f t="shared" si="1"/>
        <v>0</v>
      </c>
    </row>
    <row r="66" spans="1:5" x14ac:dyDescent="0.2">
      <c r="A66" t="s">
        <v>330</v>
      </c>
      <c r="B66" s="189">
        <v>450</v>
      </c>
      <c r="C66" s="189">
        <v>450</v>
      </c>
      <c r="D66" s="190">
        <f t="shared" si="0"/>
        <v>0</v>
      </c>
      <c r="E66" s="191">
        <f t="shared" si="1"/>
        <v>0</v>
      </c>
    </row>
    <row r="67" spans="1:5" x14ac:dyDescent="0.2">
      <c r="A67" t="s">
        <v>564</v>
      </c>
      <c r="B67" s="189">
        <v>473</v>
      </c>
      <c r="C67" s="189">
        <v>450</v>
      </c>
      <c r="D67" s="190">
        <f t="shared" ref="D67:D130" si="2">B67-C67</f>
        <v>23</v>
      </c>
      <c r="E67" s="191">
        <f t="shared" ref="E67:E130" si="3">D67/C67</f>
        <v>5.1111111111111114E-2</v>
      </c>
    </row>
    <row r="68" spans="1:5" x14ac:dyDescent="0.2">
      <c r="A68" t="s">
        <v>565</v>
      </c>
      <c r="B68" s="189">
        <v>441</v>
      </c>
      <c r="C68" s="189">
        <v>420</v>
      </c>
      <c r="D68" s="190">
        <f t="shared" si="2"/>
        <v>21</v>
      </c>
      <c r="E68" s="191">
        <f t="shared" si="3"/>
        <v>0.05</v>
      </c>
    </row>
    <row r="69" spans="1:5" x14ac:dyDescent="0.2">
      <c r="A69" t="s">
        <v>566</v>
      </c>
      <c r="B69" s="189">
        <v>662</v>
      </c>
      <c r="C69" s="189">
        <v>630</v>
      </c>
      <c r="D69" s="190">
        <f t="shared" si="2"/>
        <v>32</v>
      </c>
      <c r="E69" s="191">
        <f t="shared" si="3"/>
        <v>5.0793650793650794E-2</v>
      </c>
    </row>
    <row r="70" spans="1:5" x14ac:dyDescent="0.2">
      <c r="A70" t="s">
        <v>1002</v>
      </c>
      <c r="B70" s="189">
        <v>390</v>
      </c>
      <c r="C70" s="189" t="e">
        <v>#N/A</v>
      </c>
      <c r="D70" s="190" t="e">
        <f t="shared" si="2"/>
        <v>#N/A</v>
      </c>
      <c r="E70" s="191" t="e">
        <f t="shared" si="3"/>
        <v>#N/A</v>
      </c>
    </row>
    <row r="71" spans="1:5" x14ac:dyDescent="0.2">
      <c r="A71" t="s">
        <v>1004</v>
      </c>
      <c r="B71" s="189">
        <v>620</v>
      </c>
      <c r="C71" s="189" t="e">
        <v>#N/A</v>
      </c>
      <c r="D71" s="190" t="e">
        <f t="shared" si="2"/>
        <v>#N/A</v>
      </c>
      <c r="E71" s="191" t="e">
        <f t="shared" si="3"/>
        <v>#N/A</v>
      </c>
    </row>
    <row r="72" spans="1:5" x14ac:dyDescent="0.2">
      <c r="A72" t="s">
        <v>567</v>
      </c>
      <c r="B72" s="189">
        <v>305</v>
      </c>
      <c r="C72" s="189">
        <v>290</v>
      </c>
      <c r="D72" s="190">
        <f t="shared" si="2"/>
        <v>15</v>
      </c>
      <c r="E72" s="191">
        <f t="shared" si="3"/>
        <v>5.1724137931034482E-2</v>
      </c>
    </row>
    <row r="73" spans="1:5" x14ac:dyDescent="0.2">
      <c r="A73" t="s">
        <v>568</v>
      </c>
      <c r="B73" s="189">
        <v>647</v>
      </c>
      <c r="C73" s="189">
        <v>616</v>
      </c>
      <c r="D73" s="190">
        <f t="shared" si="2"/>
        <v>31</v>
      </c>
      <c r="E73" s="191">
        <f t="shared" si="3"/>
        <v>5.0324675324675328E-2</v>
      </c>
    </row>
    <row r="74" spans="1:5" x14ac:dyDescent="0.2">
      <c r="A74" t="s">
        <v>1006</v>
      </c>
      <c r="B74" s="189">
        <v>225</v>
      </c>
      <c r="C74" s="189" t="e">
        <v>#N/A</v>
      </c>
      <c r="D74" s="190" t="e">
        <f t="shared" si="2"/>
        <v>#N/A</v>
      </c>
      <c r="E74" s="191" t="e">
        <f t="shared" si="3"/>
        <v>#N/A</v>
      </c>
    </row>
    <row r="75" spans="1:5" x14ac:dyDescent="0.2">
      <c r="A75" t="s">
        <v>1007</v>
      </c>
      <c r="B75" s="189">
        <v>422.5</v>
      </c>
      <c r="C75" s="189" t="e">
        <v>#N/A</v>
      </c>
      <c r="D75" s="190" t="e">
        <f t="shared" si="2"/>
        <v>#N/A</v>
      </c>
      <c r="E75" s="191" t="e">
        <f t="shared" si="3"/>
        <v>#N/A</v>
      </c>
    </row>
    <row r="76" spans="1:5" x14ac:dyDescent="0.2">
      <c r="A76" t="s">
        <v>569</v>
      </c>
      <c r="B76" s="189">
        <v>683</v>
      </c>
      <c r="C76" s="189">
        <v>650</v>
      </c>
      <c r="D76" s="190">
        <f t="shared" si="2"/>
        <v>33</v>
      </c>
      <c r="E76" s="191">
        <f t="shared" si="3"/>
        <v>5.0769230769230768E-2</v>
      </c>
    </row>
    <row r="77" spans="1:5" x14ac:dyDescent="0.2">
      <c r="A77" t="s">
        <v>570</v>
      </c>
      <c r="B77" s="189">
        <v>368</v>
      </c>
      <c r="C77" s="189">
        <v>368</v>
      </c>
      <c r="D77" s="190">
        <f t="shared" si="2"/>
        <v>0</v>
      </c>
      <c r="E77" s="191">
        <f t="shared" si="3"/>
        <v>0</v>
      </c>
    </row>
    <row r="78" spans="1:5" x14ac:dyDescent="0.2">
      <c r="A78" t="s">
        <v>571</v>
      </c>
      <c r="B78" s="189">
        <v>385</v>
      </c>
      <c r="C78" s="189">
        <v>385</v>
      </c>
      <c r="D78" s="190">
        <f t="shared" si="2"/>
        <v>0</v>
      </c>
      <c r="E78" s="191">
        <f t="shared" si="3"/>
        <v>0</v>
      </c>
    </row>
    <row r="79" spans="1:5" x14ac:dyDescent="0.2">
      <c r="A79" t="s">
        <v>572</v>
      </c>
      <c r="B79" s="189">
        <v>352</v>
      </c>
      <c r="C79" s="189">
        <v>352</v>
      </c>
      <c r="D79" s="190">
        <f t="shared" si="2"/>
        <v>0</v>
      </c>
      <c r="E79" s="191">
        <f t="shared" si="3"/>
        <v>0</v>
      </c>
    </row>
    <row r="80" spans="1:5" x14ac:dyDescent="0.2">
      <c r="A80" t="s">
        <v>573</v>
      </c>
      <c r="B80" s="189">
        <v>317</v>
      </c>
      <c r="C80" s="189">
        <v>317</v>
      </c>
      <c r="D80" s="190">
        <f t="shared" si="2"/>
        <v>0</v>
      </c>
      <c r="E80" s="191">
        <f t="shared" si="3"/>
        <v>0</v>
      </c>
    </row>
    <row r="81" spans="1:5" x14ac:dyDescent="0.2">
      <c r="A81" t="s">
        <v>974</v>
      </c>
      <c r="B81" s="189">
        <v>280</v>
      </c>
      <c r="C81" s="189" t="e">
        <v>#N/A</v>
      </c>
      <c r="D81" s="190" t="e">
        <f t="shared" si="2"/>
        <v>#N/A</v>
      </c>
      <c r="E81" s="191" t="e">
        <f t="shared" si="3"/>
        <v>#N/A</v>
      </c>
    </row>
    <row r="82" spans="1:5" x14ac:dyDescent="0.2">
      <c r="A82" t="s">
        <v>574</v>
      </c>
      <c r="B82" s="189">
        <v>242</v>
      </c>
      <c r="C82" s="189">
        <v>242</v>
      </c>
      <c r="D82" s="190">
        <f t="shared" si="2"/>
        <v>0</v>
      </c>
      <c r="E82" s="191">
        <f t="shared" si="3"/>
        <v>0</v>
      </c>
    </row>
    <row r="83" spans="1:5" x14ac:dyDescent="0.2">
      <c r="A83" t="s">
        <v>1202</v>
      </c>
      <c r="B83" s="189">
        <v>176</v>
      </c>
      <c r="C83" s="189" t="e">
        <v>#N/A</v>
      </c>
      <c r="D83" s="190" t="e">
        <f t="shared" si="2"/>
        <v>#N/A</v>
      </c>
      <c r="E83" s="191" t="e">
        <f t="shared" si="3"/>
        <v>#N/A</v>
      </c>
    </row>
    <row r="84" spans="1:5" x14ac:dyDescent="0.2">
      <c r="A84" t="s">
        <v>575</v>
      </c>
      <c r="B84" s="189">
        <v>418</v>
      </c>
      <c r="C84" s="189">
        <v>418</v>
      </c>
      <c r="D84" s="190">
        <f t="shared" si="2"/>
        <v>0</v>
      </c>
      <c r="E84" s="191">
        <f t="shared" si="3"/>
        <v>0</v>
      </c>
    </row>
    <row r="85" spans="1:5" x14ac:dyDescent="0.2">
      <c r="A85" t="s">
        <v>576</v>
      </c>
      <c r="B85" s="189">
        <v>451</v>
      </c>
      <c r="C85" s="189">
        <v>451</v>
      </c>
      <c r="D85" s="190">
        <f t="shared" si="2"/>
        <v>0</v>
      </c>
      <c r="E85" s="191">
        <f t="shared" si="3"/>
        <v>0</v>
      </c>
    </row>
    <row r="86" spans="1:5" x14ac:dyDescent="0.2">
      <c r="A86" t="s">
        <v>976</v>
      </c>
      <c r="B86" s="189">
        <v>334.4</v>
      </c>
      <c r="C86" s="189" t="e">
        <v>#N/A</v>
      </c>
      <c r="D86" s="190" t="e">
        <f t="shared" si="2"/>
        <v>#N/A</v>
      </c>
      <c r="E86" s="191" t="e">
        <f t="shared" si="3"/>
        <v>#N/A</v>
      </c>
    </row>
    <row r="87" spans="1:5" x14ac:dyDescent="0.2">
      <c r="A87" t="s">
        <v>577</v>
      </c>
      <c r="B87" s="189">
        <v>286</v>
      </c>
      <c r="C87" s="189">
        <v>286</v>
      </c>
      <c r="D87" s="190">
        <f t="shared" si="2"/>
        <v>0</v>
      </c>
      <c r="E87" s="191">
        <f t="shared" si="3"/>
        <v>0</v>
      </c>
    </row>
    <row r="88" spans="1:5" x14ac:dyDescent="0.2">
      <c r="A88" t="s">
        <v>1203</v>
      </c>
      <c r="B88" s="189">
        <v>271.7</v>
      </c>
      <c r="C88" s="189" t="e">
        <v>#N/A</v>
      </c>
      <c r="D88" s="190" t="e">
        <f t="shared" si="2"/>
        <v>#N/A</v>
      </c>
      <c r="E88" s="191" t="e">
        <f t="shared" si="3"/>
        <v>#N/A</v>
      </c>
    </row>
    <row r="89" spans="1:5" x14ac:dyDescent="0.2">
      <c r="A89" t="s">
        <v>578</v>
      </c>
      <c r="B89" s="189">
        <v>490</v>
      </c>
      <c r="C89" s="189">
        <v>490</v>
      </c>
      <c r="D89" s="190">
        <f t="shared" si="2"/>
        <v>0</v>
      </c>
      <c r="E89" s="191">
        <f t="shared" si="3"/>
        <v>0</v>
      </c>
    </row>
    <row r="90" spans="1:5" x14ac:dyDescent="0.2">
      <c r="A90" t="s">
        <v>579</v>
      </c>
      <c r="B90" s="189">
        <v>517</v>
      </c>
      <c r="C90" s="189">
        <v>517</v>
      </c>
      <c r="D90" s="190">
        <f t="shared" si="2"/>
        <v>0</v>
      </c>
      <c r="E90" s="191">
        <f t="shared" si="3"/>
        <v>0</v>
      </c>
    </row>
    <row r="91" spans="1:5" x14ac:dyDescent="0.2">
      <c r="A91" t="s">
        <v>580</v>
      </c>
      <c r="B91" s="189">
        <v>627</v>
      </c>
      <c r="C91" s="189">
        <v>627</v>
      </c>
      <c r="D91" s="190">
        <f t="shared" si="2"/>
        <v>0</v>
      </c>
      <c r="E91" s="191">
        <f t="shared" si="3"/>
        <v>0</v>
      </c>
    </row>
    <row r="92" spans="1:5" x14ac:dyDescent="0.2">
      <c r="A92" t="s">
        <v>581</v>
      </c>
      <c r="B92" s="189">
        <v>609</v>
      </c>
      <c r="C92" s="189">
        <v>609</v>
      </c>
      <c r="D92" s="190">
        <f t="shared" si="2"/>
        <v>0</v>
      </c>
      <c r="E92" s="191">
        <f t="shared" si="3"/>
        <v>0</v>
      </c>
    </row>
    <row r="93" spans="1:5" x14ac:dyDescent="0.2">
      <c r="A93" t="s">
        <v>582</v>
      </c>
      <c r="B93" s="189">
        <v>315</v>
      </c>
      <c r="C93" s="189">
        <v>315</v>
      </c>
      <c r="D93" s="190">
        <f t="shared" si="2"/>
        <v>0</v>
      </c>
      <c r="E93" s="191">
        <f t="shared" si="3"/>
        <v>0</v>
      </c>
    </row>
    <row r="94" spans="1:5" x14ac:dyDescent="0.2">
      <c r="A94" t="s">
        <v>583</v>
      </c>
      <c r="B94" s="189">
        <v>319</v>
      </c>
      <c r="C94" s="189">
        <v>319</v>
      </c>
      <c r="D94" s="190">
        <f t="shared" si="2"/>
        <v>0</v>
      </c>
      <c r="E94" s="191">
        <f t="shared" si="3"/>
        <v>0</v>
      </c>
    </row>
    <row r="95" spans="1:5" x14ac:dyDescent="0.2">
      <c r="A95" t="s">
        <v>584</v>
      </c>
      <c r="B95" s="189">
        <v>470</v>
      </c>
      <c r="C95" s="189">
        <v>470</v>
      </c>
      <c r="D95" s="190">
        <f t="shared" si="2"/>
        <v>0</v>
      </c>
      <c r="E95" s="191">
        <f t="shared" si="3"/>
        <v>0</v>
      </c>
    </row>
    <row r="96" spans="1:5" x14ac:dyDescent="0.2">
      <c r="A96" t="s">
        <v>585</v>
      </c>
      <c r="B96" s="189">
        <v>484</v>
      </c>
      <c r="C96" s="189">
        <v>484</v>
      </c>
      <c r="D96" s="190">
        <f t="shared" si="2"/>
        <v>0</v>
      </c>
      <c r="E96" s="191">
        <f t="shared" si="3"/>
        <v>0</v>
      </c>
    </row>
    <row r="97" spans="1:5" x14ac:dyDescent="0.2">
      <c r="A97" t="s">
        <v>586</v>
      </c>
      <c r="B97" s="189">
        <v>643</v>
      </c>
      <c r="C97" s="189">
        <v>643</v>
      </c>
      <c r="D97" s="190">
        <f t="shared" si="2"/>
        <v>0</v>
      </c>
      <c r="E97" s="191">
        <f t="shared" si="3"/>
        <v>0</v>
      </c>
    </row>
    <row r="98" spans="1:5" x14ac:dyDescent="0.2">
      <c r="A98" t="s">
        <v>587</v>
      </c>
      <c r="B98" s="189">
        <v>623</v>
      </c>
      <c r="C98" s="189">
        <v>623</v>
      </c>
      <c r="D98" s="190">
        <f t="shared" si="2"/>
        <v>0</v>
      </c>
      <c r="E98" s="191">
        <f t="shared" si="3"/>
        <v>0</v>
      </c>
    </row>
    <row r="99" spans="1:5" x14ac:dyDescent="0.2">
      <c r="A99" t="s">
        <v>588</v>
      </c>
      <c r="B99" s="189">
        <v>588</v>
      </c>
      <c r="C99" s="189">
        <v>588</v>
      </c>
      <c r="D99" s="190">
        <f t="shared" si="2"/>
        <v>0</v>
      </c>
      <c r="E99" s="191">
        <f t="shared" si="3"/>
        <v>0</v>
      </c>
    </row>
    <row r="100" spans="1:5" x14ac:dyDescent="0.2">
      <c r="A100" t="s">
        <v>589</v>
      </c>
      <c r="B100" s="189">
        <v>551</v>
      </c>
      <c r="C100" s="189">
        <v>551</v>
      </c>
      <c r="D100" s="190">
        <f t="shared" si="2"/>
        <v>0</v>
      </c>
      <c r="E100" s="191">
        <f t="shared" si="3"/>
        <v>0</v>
      </c>
    </row>
    <row r="101" spans="1:5" x14ac:dyDescent="0.2">
      <c r="A101" t="s">
        <v>590</v>
      </c>
      <c r="B101" s="189">
        <v>1928</v>
      </c>
      <c r="C101" s="189">
        <v>1928</v>
      </c>
      <c r="D101" s="190">
        <f t="shared" si="2"/>
        <v>0</v>
      </c>
      <c r="E101" s="191">
        <f t="shared" si="3"/>
        <v>0</v>
      </c>
    </row>
    <row r="102" spans="1:5" x14ac:dyDescent="0.2">
      <c r="A102" t="s">
        <v>591</v>
      </c>
      <c r="B102" s="189">
        <v>1877</v>
      </c>
      <c r="C102" s="189">
        <v>1877</v>
      </c>
      <c r="D102" s="190">
        <f t="shared" si="2"/>
        <v>0</v>
      </c>
      <c r="E102" s="191">
        <f t="shared" si="3"/>
        <v>0</v>
      </c>
    </row>
    <row r="103" spans="1:5" x14ac:dyDescent="0.2">
      <c r="A103" t="s">
        <v>592</v>
      </c>
      <c r="B103" s="189">
        <v>439</v>
      </c>
      <c r="C103" s="189">
        <v>439</v>
      </c>
      <c r="D103" s="190">
        <f t="shared" si="2"/>
        <v>0</v>
      </c>
      <c r="E103" s="191">
        <f t="shared" si="3"/>
        <v>0</v>
      </c>
    </row>
    <row r="104" spans="1:5" x14ac:dyDescent="0.2">
      <c r="A104" t="s">
        <v>593</v>
      </c>
      <c r="B104" s="189">
        <v>462</v>
      </c>
      <c r="C104" s="189">
        <v>462</v>
      </c>
      <c r="D104" s="190">
        <f t="shared" si="2"/>
        <v>0</v>
      </c>
      <c r="E104" s="191">
        <f t="shared" si="3"/>
        <v>0</v>
      </c>
    </row>
    <row r="105" spans="1:5" x14ac:dyDescent="0.2">
      <c r="A105" t="s">
        <v>594</v>
      </c>
      <c r="B105" s="189">
        <v>273</v>
      </c>
      <c r="C105" s="189">
        <v>260</v>
      </c>
      <c r="D105" s="190">
        <f t="shared" si="2"/>
        <v>13</v>
      </c>
      <c r="E105" s="191">
        <f t="shared" si="3"/>
        <v>0.05</v>
      </c>
    </row>
    <row r="106" spans="1:5" x14ac:dyDescent="0.2">
      <c r="A106" t="s">
        <v>595</v>
      </c>
      <c r="B106" s="189">
        <v>263</v>
      </c>
      <c r="C106" s="189">
        <v>250</v>
      </c>
      <c r="D106" s="190">
        <f t="shared" si="2"/>
        <v>13</v>
      </c>
      <c r="E106" s="191">
        <f t="shared" si="3"/>
        <v>5.1999999999999998E-2</v>
      </c>
    </row>
    <row r="107" spans="1:5" x14ac:dyDescent="0.2">
      <c r="A107" t="s">
        <v>596</v>
      </c>
      <c r="B107" s="189">
        <v>441</v>
      </c>
      <c r="C107" s="189">
        <v>420</v>
      </c>
      <c r="D107" s="190">
        <f t="shared" si="2"/>
        <v>21</v>
      </c>
      <c r="E107" s="191">
        <f t="shared" si="3"/>
        <v>0.05</v>
      </c>
    </row>
    <row r="108" spans="1:5" x14ac:dyDescent="0.2">
      <c r="A108" t="s">
        <v>979</v>
      </c>
      <c r="B108" s="189">
        <v>390</v>
      </c>
      <c r="C108" s="189" t="e">
        <v>#N/A</v>
      </c>
      <c r="D108" s="190" t="e">
        <f t="shared" si="2"/>
        <v>#N/A</v>
      </c>
      <c r="E108" s="191" t="e">
        <f t="shared" si="3"/>
        <v>#N/A</v>
      </c>
    </row>
    <row r="109" spans="1:5" x14ac:dyDescent="0.2">
      <c r="A109" t="s">
        <v>597</v>
      </c>
      <c r="B109" s="189">
        <v>199.5</v>
      </c>
      <c r="C109" s="189">
        <v>190</v>
      </c>
      <c r="D109" s="190">
        <f t="shared" si="2"/>
        <v>9.5</v>
      </c>
      <c r="E109" s="191">
        <f t="shared" si="3"/>
        <v>0.05</v>
      </c>
    </row>
    <row r="110" spans="1:5" x14ac:dyDescent="0.2">
      <c r="A110" t="s">
        <v>598</v>
      </c>
      <c r="B110" s="189">
        <v>378</v>
      </c>
      <c r="C110" s="189">
        <v>360</v>
      </c>
      <c r="D110" s="190">
        <f t="shared" si="2"/>
        <v>18</v>
      </c>
      <c r="E110" s="191">
        <f t="shared" si="3"/>
        <v>0.05</v>
      </c>
    </row>
    <row r="111" spans="1:5" x14ac:dyDescent="0.2">
      <c r="A111" t="s">
        <v>599</v>
      </c>
      <c r="B111" s="189">
        <v>431</v>
      </c>
      <c r="C111" s="189">
        <v>410</v>
      </c>
      <c r="D111" s="190">
        <f t="shared" si="2"/>
        <v>21</v>
      </c>
      <c r="E111" s="191">
        <f t="shared" si="3"/>
        <v>5.1219512195121948E-2</v>
      </c>
    </row>
    <row r="112" spans="1:5" x14ac:dyDescent="0.2">
      <c r="A112" t="s">
        <v>982</v>
      </c>
      <c r="B112" s="189">
        <v>130</v>
      </c>
      <c r="C112" s="189" t="e">
        <v>#N/A</v>
      </c>
      <c r="D112" s="190" t="e">
        <f t="shared" si="2"/>
        <v>#N/A</v>
      </c>
      <c r="E112" s="191" t="e">
        <f t="shared" si="3"/>
        <v>#N/A</v>
      </c>
    </row>
    <row r="113" spans="1:5" x14ac:dyDescent="0.2">
      <c r="A113" t="s">
        <v>983</v>
      </c>
      <c r="B113" s="189">
        <v>266.5</v>
      </c>
      <c r="C113" s="189" t="e">
        <v>#N/A</v>
      </c>
      <c r="D113" s="190" t="e">
        <f t="shared" si="2"/>
        <v>#N/A</v>
      </c>
      <c r="E113" s="191" t="e">
        <f t="shared" si="3"/>
        <v>#N/A</v>
      </c>
    </row>
    <row r="114" spans="1:5" x14ac:dyDescent="0.2">
      <c r="A114" t="s">
        <v>140</v>
      </c>
      <c r="B114" s="189">
        <v>270</v>
      </c>
      <c r="C114" s="189">
        <v>270</v>
      </c>
      <c r="D114" s="190">
        <f t="shared" si="2"/>
        <v>0</v>
      </c>
      <c r="E114" s="191">
        <f t="shared" si="3"/>
        <v>0</v>
      </c>
    </row>
    <row r="115" spans="1:5" x14ac:dyDescent="0.2">
      <c r="A115" t="s">
        <v>142</v>
      </c>
      <c r="B115" s="189">
        <v>240</v>
      </c>
      <c r="C115" s="189">
        <v>240</v>
      </c>
      <c r="D115" s="190">
        <f t="shared" si="2"/>
        <v>0</v>
      </c>
      <c r="E115" s="191">
        <f t="shared" si="3"/>
        <v>0</v>
      </c>
    </row>
    <row r="116" spans="1:5" x14ac:dyDescent="0.2">
      <c r="A116" t="s">
        <v>141</v>
      </c>
      <c r="B116" s="189">
        <v>256.5</v>
      </c>
      <c r="C116" s="189">
        <v>256.5</v>
      </c>
      <c r="D116" s="190">
        <f t="shared" si="2"/>
        <v>0</v>
      </c>
      <c r="E116" s="191">
        <f t="shared" si="3"/>
        <v>0</v>
      </c>
    </row>
    <row r="117" spans="1:5" x14ac:dyDescent="0.2">
      <c r="A117" t="s">
        <v>600</v>
      </c>
      <c r="B117" s="189">
        <v>228</v>
      </c>
      <c r="C117" s="189">
        <v>228</v>
      </c>
      <c r="D117" s="190">
        <f t="shared" si="2"/>
        <v>0</v>
      </c>
      <c r="E117" s="191">
        <f t="shared" si="3"/>
        <v>0</v>
      </c>
    </row>
    <row r="118" spans="1:5" x14ac:dyDescent="0.2">
      <c r="A118" t="s">
        <v>1040</v>
      </c>
      <c r="B118" s="189">
        <v>74</v>
      </c>
      <c r="C118" s="189" t="e">
        <v>#N/A</v>
      </c>
      <c r="D118" s="190" t="e">
        <f t="shared" si="2"/>
        <v>#N/A</v>
      </c>
      <c r="E118" s="191" t="e">
        <f t="shared" si="3"/>
        <v>#N/A</v>
      </c>
    </row>
    <row r="119" spans="1:5" x14ac:dyDescent="0.2">
      <c r="A119" t="s">
        <v>601</v>
      </c>
      <c r="B119" s="189">
        <v>74</v>
      </c>
      <c r="C119" s="189">
        <v>74</v>
      </c>
      <c r="D119" s="190">
        <f t="shared" si="2"/>
        <v>0</v>
      </c>
      <c r="E119" s="191">
        <f t="shared" si="3"/>
        <v>0</v>
      </c>
    </row>
    <row r="120" spans="1:5" x14ac:dyDescent="0.2">
      <c r="A120" t="s">
        <v>144</v>
      </c>
      <c r="B120" s="189">
        <v>325</v>
      </c>
      <c r="C120" s="189">
        <v>325</v>
      </c>
      <c r="D120" s="190">
        <f t="shared" si="2"/>
        <v>0</v>
      </c>
      <c r="E120" s="191">
        <f t="shared" si="3"/>
        <v>0</v>
      </c>
    </row>
    <row r="121" spans="1:5" x14ac:dyDescent="0.2">
      <c r="A121" t="s">
        <v>149</v>
      </c>
      <c r="B121" s="189">
        <v>260</v>
      </c>
      <c r="C121" s="189">
        <v>260</v>
      </c>
      <c r="D121" s="190">
        <f t="shared" si="2"/>
        <v>0</v>
      </c>
      <c r="E121" s="191">
        <f t="shared" si="3"/>
        <v>0</v>
      </c>
    </row>
    <row r="122" spans="1:5" x14ac:dyDescent="0.2">
      <c r="A122" t="s">
        <v>145</v>
      </c>
      <c r="B122" s="189">
        <v>309</v>
      </c>
      <c r="C122" s="189">
        <v>309</v>
      </c>
      <c r="D122" s="190">
        <f t="shared" si="2"/>
        <v>0</v>
      </c>
      <c r="E122" s="191">
        <f t="shared" si="3"/>
        <v>0</v>
      </c>
    </row>
    <row r="123" spans="1:5" x14ac:dyDescent="0.2">
      <c r="A123" t="s">
        <v>150</v>
      </c>
      <c r="B123" s="189">
        <v>247</v>
      </c>
      <c r="C123" s="189">
        <v>247</v>
      </c>
      <c r="D123" s="190">
        <f t="shared" si="2"/>
        <v>0</v>
      </c>
      <c r="E123" s="191">
        <f t="shared" si="3"/>
        <v>0</v>
      </c>
    </row>
    <row r="124" spans="1:5" x14ac:dyDescent="0.2">
      <c r="A124" t="s">
        <v>146</v>
      </c>
      <c r="B124" s="189">
        <v>276.33</v>
      </c>
      <c r="C124" s="189">
        <v>276.33</v>
      </c>
      <c r="D124" s="190">
        <f t="shared" si="2"/>
        <v>0</v>
      </c>
      <c r="E124" s="191">
        <f t="shared" si="3"/>
        <v>0</v>
      </c>
    </row>
    <row r="125" spans="1:5" x14ac:dyDescent="0.2">
      <c r="A125" t="s">
        <v>151</v>
      </c>
      <c r="B125" s="189">
        <v>221</v>
      </c>
      <c r="C125" s="189">
        <v>221</v>
      </c>
      <c r="D125" s="190">
        <f t="shared" si="2"/>
        <v>0</v>
      </c>
      <c r="E125" s="191">
        <f t="shared" si="3"/>
        <v>0</v>
      </c>
    </row>
    <row r="126" spans="1:5" x14ac:dyDescent="0.2">
      <c r="A126" t="s">
        <v>147</v>
      </c>
      <c r="B126" s="189">
        <v>260</v>
      </c>
      <c r="C126" s="189">
        <v>260</v>
      </c>
      <c r="D126" s="190">
        <f t="shared" si="2"/>
        <v>0</v>
      </c>
      <c r="E126" s="191">
        <f t="shared" si="3"/>
        <v>0</v>
      </c>
    </row>
    <row r="127" spans="1:5" x14ac:dyDescent="0.2">
      <c r="A127" t="s">
        <v>152</v>
      </c>
      <c r="B127" s="189">
        <v>208</v>
      </c>
      <c r="C127" s="189">
        <v>208</v>
      </c>
      <c r="D127" s="190">
        <f t="shared" si="2"/>
        <v>0</v>
      </c>
      <c r="E127" s="191">
        <f t="shared" si="3"/>
        <v>0</v>
      </c>
    </row>
    <row r="128" spans="1:5" x14ac:dyDescent="0.2">
      <c r="A128" t="s">
        <v>148</v>
      </c>
      <c r="B128" s="189">
        <v>237.2</v>
      </c>
      <c r="C128" s="189">
        <v>237.2</v>
      </c>
      <c r="D128" s="190">
        <f t="shared" si="2"/>
        <v>0</v>
      </c>
      <c r="E128" s="191">
        <f t="shared" si="3"/>
        <v>0</v>
      </c>
    </row>
    <row r="129" spans="1:5" x14ac:dyDescent="0.2">
      <c r="A129" t="s">
        <v>153</v>
      </c>
      <c r="B129" s="189">
        <v>189.8</v>
      </c>
      <c r="C129" s="189">
        <v>189.8</v>
      </c>
      <c r="D129" s="190">
        <f t="shared" si="2"/>
        <v>0</v>
      </c>
      <c r="E129" s="191">
        <f t="shared" si="3"/>
        <v>0</v>
      </c>
    </row>
    <row r="130" spans="1:5" x14ac:dyDescent="0.2">
      <c r="A130" t="s">
        <v>1041</v>
      </c>
      <c r="B130" s="189">
        <v>270</v>
      </c>
      <c r="C130" s="189" t="e">
        <v>#N/A</v>
      </c>
      <c r="D130" s="190" t="e">
        <f t="shared" si="2"/>
        <v>#N/A</v>
      </c>
      <c r="E130" s="191" t="e">
        <f t="shared" si="3"/>
        <v>#N/A</v>
      </c>
    </row>
    <row r="131" spans="1:5" x14ac:dyDescent="0.2">
      <c r="A131" t="s">
        <v>602</v>
      </c>
      <c r="B131" s="189">
        <v>90</v>
      </c>
      <c r="C131" s="189">
        <v>90</v>
      </c>
      <c r="D131" s="190">
        <f t="shared" ref="D131:D194" si="4">B131-C131</f>
        <v>0</v>
      </c>
      <c r="E131" s="191">
        <f t="shared" ref="E131:E194" si="5">D131/C131</f>
        <v>0</v>
      </c>
    </row>
    <row r="132" spans="1:5" x14ac:dyDescent="0.2">
      <c r="A132" t="s">
        <v>1103</v>
      </c>
      <c r="B132" s="189">
        <v>106.25</v>
      </c>
      <c r="C132" s="189" t="e">
        <v>#N/A</v>
      </c>
      <c r="D132" s="190" t="e">
        <f t="shared" si="4"/>
        <v>#N/A</v>
      </c>
      <c r="E132" s="191" t="e">
        <f t="shared" si="5"/>
        <v>#N/A</v>
      </c>
    </row>
    <row r="133" spans="1:5" x14ac:dyDescent="0.2">
      <c r="A133" t="s">
        <v>154</v>
      </c>
      <c r="B133" s="189">
        <v>395</v>
      </c>
      <c r="C133" s="189">
        <v>395</v>
      </c>
      <c r="D133" s="190">
        <f t="shared" si="4"/>
        <v>0</v>
      </c>
      <c r="E133" s="191">
        <f t="shared" si="5"/>
        <v>0</v>
      </c>
    </row>
    <row r="134" spans="1:5" x14ac:dyDescent="0.2">
      <c r="A134" t="s">
        <v>159</v>
      </c>
      <c r="B134" s="189">
        <v>320</v>
      </c>
      <c r="C134" s="189">
        <v>320</v>
      </c>
      <c r="D134" s="190">
        <f t="shared" si="4"/>
        <v>0</v>
      </c>
      <c r="E134" s="191">
        <f t="shared" si="5"/>
        <v>0</v>
      </c>
    </row>
    <row r="135" spans="1:5" x14ac:dyDescent="0.2">
      <c r="A135" t="s">
        <v>155</v>
      </c>
      <c r="B135" s="189">
        <v>375.5</v>
      </c>
      <c r="C135" s="189">
        <v>375.5</v>
      </c>
      <c r="D135" s="190">
        <f t="shared" si="4"/>
        <v>0</v>
      </c>
      <c r="E135" s="191">
        <f t="shared" si="5"/>
        <v>0</v>
      </c>
    </row>
    <row r="136" spans="1:5" x14ac:dyDescent="0.2">
      <c r="A136" t="s">
        <v>160</v>
      </c>
      <c r="B136" s="189">
        <v>304</v>
      </c>
      <c r="C136" s="189">
        <v>304</v>
      </c>
      <c r="D136" s="190">
        <f t="shared" si="4"/>
        <v>0</v>
      </c>
      <c r="E136" s="191">
        <f t="shared" si="5"/>
        <v>0</v>
      </c>
    </row>
    <row r="137" spans="1:5" x14ac:dyDescent="0.2">
      <c r="A137" t="s">
        <v>156</v>
      </c>
      <c r="B137" s="189">
        <v>335.67</v>
      </c>
      <c r="C137" s="189">
        <v>335.67</v>
      </c>
      <c r="D137" s="190">
        <f t="shared" si="4"/>
        <v>0</v>
      </c>
      <c r="E137" s="191">
        <f t="shared" si="5"/>
        <v>0</v>
      </c>
    </row>
    <row r="138" spans="1:5" x14ac:dyDescent="0.2">
      <c r="A138" t="s">
        <v>161</v>
      </c>
      <c r="B138" s="189">
        <v>272</v>
      </c>
      <c r="C138" s="189">
        <v>272</v>
      </c>
      <c r="D138" s="190">
        <f t="shared" si="4"/>
        <v>0</v>
      </c>
      <c r="E138" s="191">
        <f t="shared" si="5"/>
        <v>0</v>
      </c>
    </row>
    <row r="139" spans="1:5" x14ac:dyDescent="0.2">
      <c r="A139" t="s">
        <v>157</v>
      </c>
      <c r="B139" s="189">
        <v>316</v>
      </c>
      <c r="C139" s="189">
        <v>316</v>
      </c>
      <c r="D139" s="190">
        <f t="shared" si="4"/>
        <v>0</v>
      </c>
      <c r="E139" s="191">
        <f t="shared" si="5"/>
        <v>0</v>
      </c>
    </row>
    <row r="140" spans="1:5" x14ac:dyDescent="0.2">
      <c r="A140" t="s">
        <v>162</v>
      </c>
      <c r="B140" s="189">
        <v>256</v>
      </c>
      <c r="C140" s="189">
        <v>256</v>
      </c>
      <c r="D140" s="190">
        <f t="shared" si="4"/>
        <v>0</v>
      </c>
      <c r="E140" s="191">
        <f t="shared" si="5"/>
        <v>0</v>
      </c>
    </row>
    <row r="141" spans="1:5" x14ac:dyDescent="0.2">
      <c r="A141" t="s">
        <v>158</v>
      </c>
      <c r="B141" s="189">
        <v>288.39999999999998</v>
      </c>
      <c r="C141" s="189">
        <v>288.39999999999998</v>
      </c>
      <c r="D141" s="190">
        <f t="shared" si="4"/>
        <v>0</v>
      </c>
      <c r="E141" s="191">
        <f t="shared" si="5"/>
        <v>0</v>
      </c>
    </row>
    <row r="142" spans="1:5" x14ac:dyDescent="0.2">
      <c r="A142" t="s">
        <v>163</v>
      </c>
      <c r="B142" s="189">
        <v>233.6</v>
      </c>
      <c r="C142" s="189">
        <v>233.6</v>
      </c>
      <c r="D142" s="190">
        <f t="shared" si="4"/>
        <v>0</v>
      </c>
      <c r="E142" s="191">
        <f t="shared" si="5"/>
        <v>0</v>
      </c>
    </row>
    <row r="143" spans="1:5" x14ac:dyDescent="0.2">
      <c r="A143" t="s">
        <v>1042</v>
      </c>
      <c r="B143" s="189">
        <v>270</v>
      </c>
      <c r="C143" s="189" t="e">
        <v>#N/A</v>
      </c>
      <c r="D143" s="190" t="e">
        <f t="shared" si="4"/>
        <v>#N/A</v>
      </c>
      <c r="E143" s="191" t="e">
        <f t="shared" si="5"/>
        <v>#N/A</v>
      </c>
    </row>
    <row r="144" spans="1:5" x14ac:dyDescent="0.2">
      <c r="A144" t="s">
        <v>603</v>
      </c>
      <c r="B144" s="189">
        <v>71.5</v>
      </c>
      <c r="C144" s="189">
        <v>71.5</v>
      </c>
      <c r="D144" s="190">
        <f t="shared" si="4"/>
        <v>0</v>
      </c>
      <c r="E144" s="191">
        <f t="shared" si="5"/>
        <v>0</v>
      </c>
    </row>
    <row r="145" spans="1:5" x14ac:dyDescent="0.2">
      <c r="A145" t="s">
        <v>173</v>
      </c>
      <c r="B145" s="189">
        <v>515</v>
      </c>
      <c r="C145" s="189">
        <v>515</v>
      </c>
      <c r="D145" s="190">
        <f t="shared" si="4"/>
        <v>0</v>
      </c>
      <c r="E145" s="191">
        <f t="shared" si="5"/>
        <v>0</v>
      </c>
    </row>
    <row r="146" spans="1:5" x14ac:dyDescent="0.2">
      <c r="A146" t="s">
        <v>178</v>
      </c>
      <c r="B146" s="189">
        <v>420</v>
      </c>
      <c r="C146" s="189">
        <v>420</v>
      </c>
      <c r="D146" s="190">
        <f t="shared" si="4"/>
        <v>0</v>
      </c>
      <c r="E146" s="191">
        <f t="shared" si="5"/>
        <v>0</v>
      </c>
    </row>
    <row r="147" spans="1:5" x14ac:dyDescent="0.2">
      <c r="A147" t="s">
        <v>174</v>
      </c>
      <c r="B147" s="189">
        <v>489.5</v>
      </c>
      <c r="C147" s="189">
        <v>489.5</v>
      </c>
      <c r="D147" s="190">
        <f t="shared" si="4"/>
        <v>0</v>
      </c>
      <c r="E147" s="191">
        <f t="shared" si="5"/>
        <v>0</v>
      </c>
    </row>
    <row r="148" spans="1:5" x14ac:dyDescent="0.2">
      <c r="A148" t="s">
        <v>179</v>
      </c>
      <c r="B148" s="189">
        <v>399</v>
      </c>
      <c r="C148" s="189">
        <v>399</v>
      </c>
      <c r="D148" s="190">
        <f t="shared" si="4"/>
        <v>0</v>
      </c>
      <c r="E148" s="191">
        <f t="shared" si="5"/>
        <v>0</v>
      </c>
    </row>
    <row r="149" spans="1:5" x14ac:dyDescent="0.2">
      <c r="A149" t="s">
        <v>175</v>
      </c>
      <c r="B149" s="189">
        <v>437.67</v>
      </c>
      <c r="C149" s="189">
        <v>437.67</v>
      </c>
      <c r="D149" s="190">
        <f t="shared" si="4"/>
        <v>0</v>
      </c>
      <c r="E149" s="191">
        <f t="shared" si="5"/>
        <v>0</v>
      </c>
    </row>
    <row r="150" spans="1:5" x14ac:dyDescent="0.2">
      <c r="A150" t="s">
        <v>180</v>
      </c>
      <c r="B150" s="189">
        <v>357</v>
      </c>
      <c r="C150" s="189">
        <v>357</v>
      </c>
      <c r="D150" s="190">
        <f t="shared" si="4"/>
        <v>0</v>
      </c>
      <c r="E150" s="191">
        <f t="shared" si="5"/>
        <v>0</v>
      </c>
    </row>
    <row r="151" spans="1:5" x14ac:dyDescent="0.2">
      <c r="A151" t="s">
        <v>176</v>
      </c>
      <c r="B151" s="189">
        <v>412</v>
      </c>
      <c r="C151" s="189">
        <v>412</v>
      </c>
      <c r="D151" s="190">
        <f t="shared" si="4"/>
        <v>0</v>
      </c>
      <c r="E151" s="191">
        <f t="shared" si="5"/>
        <v>0</v>
      </c>
    </row>
    <row r="152" spans="1:5" x14ac:dyDescent="0.2">
      <c r="A152" t="s">
        <v>181</v>
      </c>
      <c r="B152" s="189">
        <v>336</v>
      </c>
      <c r="C152" s="189">
        <v>336</v>
      </c>
      <c r="D152" s="190">
        <f t="shared" si="4"/>
        <v>0</v>
      </c>
      <c r="E152" s="191">
        <f t="shared" si="5"/>
        <v>0</v>
      </c>
    </row>
    <row r="153" spans="1:5" x14ac:dyDescent="0.2">
      <c r="A153" t="s">
        <v>177</v>
      </c>
      <c r="B153" s="189">
        <v>376</v>
      </c>
      <c r="C153" s="189">
        <v>376</v>
      </c>
      <c r="D153" s="190">
        <f t="shared" si="4"/>
        <v>0</v>
      </c>
      <c r="E153" s="191">
        <f t="shared" si="5"/>
        <v>0</v>
      </c>
    </row>
    <row r="154" spans="1:5" x14ac:dyDescent="0.2">
      <c r="A154" t="s">
        <v>182</v>
      </c>
      <c r="B154" s="189">
        <v>306.60000000000002</v>
      </c>
      <c r="C154" s="189">
        <v>306.60000000000002</v>
      </c>
      <c r="D154" s="190">
        <f t="shared" si="4"/>
        <v>0</v>
      </c>
      <c r="E154" s="191">
        <f t="shared" si="5"/>
        <v>0</v>
      </c>
    </row>
    <row r="155" spans="1:5" x14ac:dyDescent="0.2">
      <c r="A155" t="s">
        <v>1044</v>
      </c>
      <c r="B155" s="189">
        <v>146.5</v>
      </c>
      <c r="C155" s="189" t="e">
        <v>#N/A</v>
      </c>
      <c r="D155" s="190" t="e">
        <f t="shared" si="4"/>
        <v>#N/A</v>
      </c>
      <c r="E155" s="191" t="e">
        <f t="shared" si="5"/>
        <v>#N/A</v>
      </c>
    </row>
    <row r="156" spans="1:5" x14ac:dyDescent="0.2">
      <c r="A156" t="s">
        <v>604</v>
      </c>
      <c r="B156" s="189">
        <v>97.5</v>
      </c>
      <c r="C156" s="189">
        <v>97.5</v>
      </c>
      <c r="D156" s="190">
        <f t="shared" si="4"/>
        <v>0</v>
      </c>
      <c r="E156" s="191">
        <f t="shared" si="5"/>
        <v>0</v>
      </c>
    </row>
    <row r="157" spans="1:5" x14ac:dyDescent="0.2">
      <c r="A157" t="s">
        <v>195</v>
      </c>
      <c r="B157" s="189">
        <v>875</v>
      </c>
      <c r="C157" s="189">
        <v>875</v>
      </c>
      <c r="D157" s="190">
        <f t="shared" si="4"/>
        <v>0</v>
      </c>
      <c r="E157" s="191">
        <f t="shared" si="5"/>
        <v>0</v>
      </c>
    </row>
    <row r="158" spans="1:5" x14ac:dyDescent="0.2">
      <c r="A158" t="s">
        <v>198</v>
      </c>
      <c r="B158" s="189">
        <v>700</v>
      </c>
      <c r="C158" s="189">
        <v>700</v>
      </c>
      <c r="D158" s="190">
        <f t="shared" si="4"/>
        <v>0</v>
      </c>
      <c r="E158" s="191">
        <f t="shared" si="5"/>
        <v>0</v>
      </c>
    </row>
    <row r="159" spans="1:5" x14ac:dyDescent="0.2">
      <c r="A159" t="s">
        <v>196</v>
      </c>
      <c r="B159" s="189">
        <v>831.5</v>
      </c>
      <c r="C159" s="189">
        <v>831.5</v>
      </c>
      <c r="D159" s="190">
        <f t="shared" si="4"/>
        <v>0</v>
      </c>
      <c r="E159" s="191">
        <f t="shared" si="5"/>
        <v>0</v>
      </c>
    </row>
    <row r="160" spans="1:5" x14ac:dyDescent="0.2">
      <c r="A160" t="s">
        <v>199</v>
      </c>
      <c r="B160" s="189">
        <v>665</v>
      </c>
      <c r="C160" s="189">
        <v>665</v>
      </c>
      <c r="D160" s="190">
        <f t="shared" si="4"/>
        <v>0</v>
      </c>
      <c r="E160" s="191">
        <f t="shared" si="5"/>
        <v>0</v>
      </c>
    </row>
    <row r="161" spans="1:5" x14ac:dyDescent="0.2">
      <c r="A161" t="s">
        <v>197</v>
      </c>
      <c r="B161" s="189">
        <v>743.67</v>
      </c>
      <c r="C161" s="189">
        <v>743.67</v>
      </c>
      <c r="D161" s="190">
        <f t="shared" si="4"/>
        <v>0</v>
      </c>
      <c r="E161" s="191">
        <f t="shared" si="5"/>
        <v>0</v>
      </c>
    </row>
    <row r="162" spans="1:5" x14ac:dyDescent="0.2">
      <c r="A162" t="s">
        <v>200</v>
      </c>
      <c r="B162" s="189">
        <v>595</v>
      </c>
      <c r="C162" s="189">
        <v>595</v>
      </c>
      <c r="D162" s="190">
        <f t="shared" si="4"/>
        <v>0</v>
      </c>
      <c r="E162" s="191">
        <f t="shared" si="5"/>
        <v>0</v>
      </c>
    </row>
    <row r="163" spans="1:5" x14ac:dyDescent="0.2">
      <c r="A163" t="s">
        <v>605</v>
      </c>
      <c r="B163" s="189">
        <v>700</v>
      </c>
      <c r="C163" s="189">
        <v>700</v>
      </c>
      <c r="D163" s="190">
        <f t="shared" si="4"/>
        <v>0</v>
      </c>
      <c r="E163" s="191">
        <f t="shared" si="5"/>
        <v>0</v>
      </c>
    </row>
    <row r="164" spans="1:5" x14ac:dyDescent="0.2">
      <c r="A164" t="s">
        <v>606</v>
      </c>
      <c r="B164" s="189">
        <v>560</v>
      </c>
      <c r="C164" s="189">
        <v>560</v>
      </c>
      <c r="D164" s="190">
        <f t="shared" si="4"/>
        <v>0</v>
      </c>
      <c r="E164" s="191">
        <f t="shared" si="5"/>
        <v>0</v>
      </c>
    </row>
    <row r="165" spans="1:5" x14ac:dyDescent="0.2">
      <c r="A165" t="s">
        <v>607</v>
      </c>
      <c r="B165" s="189">
        <v>638.79999999999995</v>
      </c>
      <c r="C165" s="189">
        <v>638.79999999999995</v>
      </c>
      <c r="D165" s="190">
        <f t="shared" si="4"/>
        <v>0</v>
      </c>
      <c r="E165" s="191">
        <f t="shared" si="5"/>
        <v>0</v>
      </c>
    </row>
    <row r="166" spans="1:5" x14ac:dyDescent="0.2">
      <c r="A166" t="s">
        <v>608</v>
      </c>
      <c r="B166" s="189">
        <v>511</v>
      </c>
      <c r="C166" s="189">
        <v>511</v>
      </c>
      <c r="D166" s="190">
        <f t="shared" si="4"/>
        <v>0</v>
      </c>
      <c r="E166" s="191">
        <f t="shared" si="5"/>
        <v>0</v>
      </c>
    </row>
    <row r="167" spans="1:5" x14ac:dyDescent="0.2">
      <c r="A167" t="s">
        <v>205</v>
      </c>
      <c r="B167" s="189">
        <v>950</v>
      </c>
      <c r="C167" s="189">
        <v>950</v>
      </c>
      <c r="D167" s="190">
        <f t="shared" si="4"/>
        <v>0</v>
      </c>
      <c r="E167" s="191">
        <f t="shared" si="5"/>
        <v>0</v>
      </c>
    </row>
    <row r="168" spans="1:5" x14ac:dyDescent="0.2">
      <c r="A168" t="s">
        <v>210</v>
      </c>
      <c r="B168" s="189">
        <v>750</v>
      </c>
      <c r="C168" s="189">
        <v>750</v>
      </c>
      <c r="D168" s="190">
        <f t="shared" si="4"/>
        <v>0</v>
      </c>
      <c r="E168" s="191">
        <f t="shared" si="5"/>
        <v>0</v>
      </c>
    </row>
    <row r="169" spans="1:5" x14ac:dyDescent="0.2">
      <c r="A169" t="s">
        <v>206</v>
      </c>
      <c r="B169" s="189">
        <v>902.5</v>
      </c>
      <c r="C169" s="189">
        <v>902.5</v>
      </c>
      <c r="D169" s="190">
        <f t="shared" si="4"/>
        <v>0</v>
      </c>
      <c r="E169" s="191">
        <f t="shared" si="5"/>
        <v>0</v>
      </c>
    </row>
    <row r="170" spans="1:5" x14ac:dyDescent="0.2">
      <c r="A170" t="s">
        <v>211</v>
      </c>
      <c r="B170" s="189">
        <v>712.5</v>
      </c>
      <c r="C170" s="189">
        <v>712.5</v>
      </c>
      <c r="D170" s="190">
        <f t="shared" si="4"/>
        <v>0</v>
      </c>
      <c r="E170" s="191">
        <f t="shared" si="5"/>
        <v>0</v>
      </c>
    </row>
    <row r="171" spans="1:5" x14ac:dyDescent="0.2">
      <c r="A171" t="s">
        <v>207</v>
      </c>
      <c r="B171" s="189">
        <v>807.67</v>
      </c>
      <c r="C171" s="189">
        <v>807.67</v>
      </c>
      <c r="D171" s="190">
        <f t="shared" si="4"/>
        <v>0</v>
      </c>
      <c r="E171" s="191">
        <f t="shared" si="5"/>
        <v>0</v>
      </c>
    </row>
    <row r="172" spans="1:5" x14ac:dyDescent="0.2">
      <c r="A172" t="s">
        <v>212</v>
      </c>
      <c r="B172" s="189">
        <v>637.66999999999996</v>
      </c>
      <c r="C172" s="189">
        <v>637.66999999999996</v>
      </c>
      <c r="D172" s="190">
        <f t="shared" si="4"/>
        <v>0</v>
      </c>
      <c r="E172" s="191">
        <f t="shared" si="5"/>
        <v>0</v>
      </c>
    </row>
    <row r="173" spans="1:5" x14ac:dyDescent="0.2">
      <c r="A173" t="s">
        <v>208</v>
      </c>
      <c r="B173" s="189">
        <v>760</v>
      </c>
      <c r="C173" s="189">
        <v>760</v>
      </c>
      <c r="D173" s="190">
        <f t="shared" si="4"/>
        <v>0</v>
      </c>
      <c r="E173" s="191">
        <f t="shared" si="5"/>
        <v>0</v>
      </c>
    </row>
    <row r="174" spans="1:5" x14ac:dyDescent="0.2">
      <c r="A174" t="s">
        <v>213</v>
      </c>
      <c r="B174" s="189">
        <v>600</v>
      </c>
      <c r="C174" s="189">
        <v>600</v>
      </c>
      <c r="D174" s="190">
        <f t="shared" si="4"/>
        <v>0</v>
      </c>
      <c r="E174" s="191">
        <f t="shared" si="5"/>
        <v>0</v>
      </c>
    </row>
    <row r="175" spans="1:5" x14ac:dyDescent="0.2">
      <c r="A175" t="s">
        <v>209</v>
      </c>
      <c r="B175" s="189">
        <v>693.6</v>
      </c>
      <c r="C175" s="189">
        <v>693.6</v>
      </c>
      <c r="D175" s="190">
        <f t="shared" si="4"/>
        <v>0</v>
      </c>
      <c r="E175" s="191">
        <f t="shared" si="5"/>
        <v>0</v>
      </c>
    </row>
    <row r="176" spans="1:5" x14ac:dyDescent="0.2">
      <c r="A176" t="s">
        <v>214</v>
      </c>
      <c r="B176" s="189">
        <v>547.6</v>
      </c>
      <c r="C176" s="189">
        <v>547.6</v>
      </c>
      <c r="D176" s="190">
        <f t="shared" si="4"/>
        <v>0</v>
      </c>
      <c r="E176" s="191">
        <f t="shared" si="5"/>
        <v>0</v>
      </c>
    </row>
    <row r="177" spans="1:5" x14ac:dyDescent="0.2">
      <c r="A177" t="s">
        <v>1046</v>
      </c>
      <c r="B177" s="189">
        <v>371.5</v>
      </c>
      <c r="C177" s="189" t="e">
        <v>#N/A</v>
      </c>
      <c r="D177" s="190" t="e">
        <f t="shared" si="4"/>
        <v>#N/A</v>
      </c>
      <c r="E177" s="191" t="e">
        <f t="shared" si="5"/>
        <v>#N/A</v>
      </c>
    </row>
    <row r="178" spans="1:5" x14ac:dyDescent="0.2">
      <c r="A178" t="s">
        <v>609</v>
      </c>
      <c r="B178" s="189">
        <v>247.5</v>
      </c>
      <c r="C178" s="189">
        <v>247.5</v>
      </c>
      <c r="D178" s="190">
        <f t="shared" si="4"/>
        <v>0</v>
      </c>
      <c r="E178" s="191">
        <f t="shared" si="5"/>
        <v>0</v>
      </c>
    </row>
    <row r="179" spans="1:5" x14ac:dyDescent="0.2">
      <c r="A179" t="s">
        <v>294</v>
      </c>
      <c r="B179" s="189">
        <v>240</v>
      </c>
      <c r="C179" s="189">
        <v>240</v>
      </c>
      <c r="D179" s="190">
        <f t="shared" si="4"/>
        <v>0</v>
      </c>
      <c r="E179" s="191">
        <f t="shared" si="5"/>
        <v>0</v>
      </c>
    </row>
    <row r="180" spans="1:5" x14ac:dyDescent="0.2">
      <c r="A180" t="s">
        <v>296</v>
      </c>
      <c r="B180" s="189">
        <v>228</v>
      </c>
      <c r="C180" s="189">
        <v>228</v>
      </c>
      <c r="D180" s="190">
        <f t="shared" si="4"/>
        <v>0</v>
      </c>
      <c r="E180" s="191">
        <f t="shared" si="5"/>
        <v>0</v>
      </c>
    </row>
    <row r="181" spans="1:5" x14ac:dyDescent="0.2">
      <c r="A181" t="s">
        <v>298</v>
      </c>
      <c r="B181" s="189">
        <v>204</v>
      </c>
      <c r="C181" s="189">
        <v>204</v>
      </c>
      <c r="D181" s="190">
        <f t="shared" si="4"/>
        <v>0</v>
      </c>
      <c r="E181" s="191">
        <f t="shared" si="5"/>
        <v>0</v>
      </c>
    </row>
    <row r="182" spans="1:5" x14ac:dyDescent="0.2">
      <c r="A182" t="s">
        <v>300</v>
      </c>
      <c r="B182" s="189">
        <v>192</v>
      </c>
      <c r="C182" s="189">
        <v>192</v>
      </c>
      <c r="D182" s="190">
        <f t="shared" si="4"/>
        <v>0</v>
      </c>
      <c r="E182" s="191">
        <f t="shared" si="5"/>
        <v>0</v>
      </c>
    </row>
    <row r="183" spans="1:5" x14ac:dyDescent="0.2">
      <c r="A183" t="s">
        <v>301</v>
      </c>
      <c r="B183" s="189">
        <v>175.2</v>
      </c>
      <c r="C183" s="189">
        <v>175.2</v>
      </c>
      <c r="D183" s="190">
        <f t="shared" si="4"/>
        <v>0</v>
      </c>
      <c r="E183" s="191">
        <f t="shared" si="5"/>
        <v>0</v>
      </c>
    </row>
    <row r="184" spans="1:5" x14ac:dyDescent="0.2">
      <c r="A184" t="s">
        <v>302</v>
      </c>
      <c r="B184" s="189">
        <v>95</v>
      </c>
      <c r="C184" s="189">
        <v>95</v>
      </c>
      <c r="D184" s="190">
        <f t="shared" si="4"/>
        <v>0</v>
      </c>
      <c r="E184" s="191">
        <f t="shared" si="5"/>
        <v>0</v>
      </c>
    </row>
    <row r="185" spans="1:5" x14ac:dyDescent="0.2">
      <c r="A185" t="s">
        <v>303</v>
      </c>
      <c r="B185" s="189">
        <v>180</v>
      </c>
      <c r="C185" s="189">
        <v>180</v>
      </c>
      <c r="D185" s="190">
        <f t="shared" si="4"/>
        <v>0</v>
      </c>
      <c r="E185" s="191">
        <f t="shared" si="5"/>
        <v>0</v>
      </c>
    </row>
    <row r="186" spans="1:5" x14ac:dyDescent="0.2">
      <c r="A186" t="s">
        <v>305</v>
      </c>
      <c r="B186" s="189">
        <v>171</v>
      </c>
      <c r="C186" s="189">
        <v>171</v>
      </c>
      <c r="D186" s="190">
        <f t="shared" si="4"/>
        <v>0</v>
      </c>
      <c r="E186" s="191">
        <f t="shared" si="5"/>
        <v>0</v>
      </c>
    </row>
    <row r="187" spans="1:5" x14ac:dyDescent="0.2">
      <c r="A187" t="s">
        <v>307</v>
      </c>
      <c r="B187" s="189">
        <v>153</v>
      </c>
      <c r="C187" s="189">
        <v>153</v>
      </c>
      <c r="D187" s="190">
        <f t="shared" si="4"/>
        <v>0</v>
      </c>
      <c r="E187" s="191">
        <f t="shared" si="5"/>
        <v>0</v>
      </c>
    </row>
    <row r="188" spans="1:5" x14ac:dyDescent="0.2">
      <c r="A188" t="s">
        <v>309</v>
      </c>
      <c r="B188" s="189">
        <v>144</v>
      </c>
      <c r="C188" s="189">
        <v>144</v>
      </c>
      <c r="D188" s="190">
        <f t="shared" si="4"/>
        <v>0</v>
      </c>
      <c r="E188" s="191">
        <f t="shared" si="5"/>
        <v>0</v>
      </c>
    </row>
    <row r="189" spans="1:5" x14ac:dyDescent="0.2">
      <c r="A189" t="s">
        <v>311</v>
      </c>
      <c r="B189" s="189">
        <v>131.4</v>
      </c>
      <c r="C189" s="189">
        <v>131.4</v>
      </c>
      <c r="D189" s="190">
        <f t="shared" si="4"/>
        <v>0</v>
      </c>
      <c r="E189" s="191">
        <f t="shared" si="5"/>
        <v>0</v>
      </c>
    </row>
    <row r="190" spans="1:5" x14ac:dyDescent="0.2">
      <c r="A190" t="s">
        <v>1094</v>
      </c>
      <c r="B190" s="189">
        <v>80</v>
      </c>
      <c r="C190" s="189" t="e">
        <v>#N/A</v>
      </c>
      <c r="D190" s="190" t="e">
        <f t="shared" si="4"/>
        <v>#N/A</v>
      </c>
      <c r="E190" s="191" t="e">
        <f t="shared" si="5"/>
        <v>#N/A</v>
      </c>
    </row>
    <row r="191" spans="1:5" x14ac:dyDescent="0.2">
      <c r="A191" t="s">
        <v>313</v>
      </c>
      <c r="B191" s="189">
        <v>80</v>
      </c>
      <c r="C191" s="189">
        <v>80</v>
      </c>
      <c r="D191" s="190">
        <f t="shared" si="4"/>
        <v>0</v>
      </c>
      <c r="E191" s="191">
        <f t="shared" si="5"/>
        <v>0</v>
      </c>
    </row>
    <row r="192" spans="1:5" x14ac:dyDescent="0.2">
      <c r="A192" t="s">
        <v>270</v>
      </c>
      <c r="B192" s="189">
        <v>1390</v>
      </c>
      <c r="C192" s="189">
        <v>1390</v>
      </c>
      <c r="D192" s="190">
        <f t="shared" si="4"/>
        <v>0</v>
      </c>
      <c r="E192" s="191">
        <f t="shared" si="5"/>
        <v>0</v>
      </c>
    </row>
    <row r="193" spans="1:5" x14ac:dyDescent="0.2">
      <c r="A193" t="s">
        <v>271</v>
      </c>
      <c r="B193" s="189">
        <v>1320.5</v>
      </c>
      <c r="C193" s="189">
        <v>1320.5</v>
      </c>
      <c r="D193" s="190">
        <f t="shared" si="4"/>
        <v>0</v>
      </c>
      <c r="E193" s="191">
        <f t="shared" si="5"/>
        <v>0</v>
      </c>
    </row>
    <row r="194" spans="1:5" x14ac:dyDescent="0.2">
      <c r="A194" t="s">
        <v>272</v>
      </c>
      <c r="B194" s="189">
        <v>1181.67</v>
      </c>
      <c r="C194" s="189">
        <v>1181.67</v>
      </c>
      <c r="D194" s="190">
        <f t="shared" si="4"/>
        <v>0</v>
      </c>
      <c r="E194" s="191">
        <f t="shared" si="5"/>
        <v>0</v>
      </c>
    </row>
    <row r="195" spans="1:5" x14ac:dyDescent="0.2">
      <c r="A195" t="s">
        <v>273</v>
      </c>
      <c r="B195" s="189">
        <v>1112</v>
      </c>
      <c r="C195" s="189">
        <v>1112</v>
      </c>
      <c r="D195" s="190">
        <f t="shared" ref="D195:D258" si="6">B195-C195</f>
        <v>0</v>
      </c>
      <c r="E195" s="191">
        <f t="shared" ref="E195:E258" si="7">D195/C195</f>
        <v>0</v>
      </c>
    </row>
    <row r="196" spans="1:5" x14ac:dyDescent="0.2">
      <c r="A196" t="s">
        <v>274</v>
      </c>
      <c r="B196" s="189">
        <v>1014.8</v>
      </c>
      <c r="C196" s="189">
        <v>1014.8</v>
      </c>
      <c r="D196" s="190">
        <f t="shared" si="6"/>
        <v>0</v>
      </c>
      <c r="E196" s="191">
        <f t="shared" si="7"/>
        <v>0</v>
      </c>
    </row>
    <row r="197" spans="1:5" x14ac:dyDescent="0.2">
      <c r="A197" t="s">
        <v>280</v>
      </c>
      <c r="B197" s="189">
        <v>2750</v>
      </c>
      <c r="C197" s="189">
        <v>2750</v>
      </c>
      <c r="D197" s="190">
        <f t="shared" si="6"/>
        <v>0</v>
      </c>
      <c r="E197" s="191">
        <f t="shared" si="7"/>
        <v>0</v>
      </c>
    </row>
    <row r="198" spans="1:5" x14ac:dyDescent="0.2">
      <c r="A198" t="s">
        <v>281</v>
      </c>
      <c r="B198" s="189">
        <v>2612.5</v>
      </c>
      <c r="C198" s="189">
        <v>2612.5</v>
      </c>
      <c r="D198" s="190">
        <f t="shared" si="6"/>
        <v>0</v>
      </c>
      <c r="E198" s="191">
        <f t="shared" si="7"/>
        <v>0</v>
      </c>
    </row>
    <row r="199" spans="1:5" x14ac:dyDescent="0.2">
      <c r="A199" t="s">
        <v>282</v>
      </c>
      <c r="B199" s="189">
        <v>2337.67</v>
      </c>
      <c r="C199" s="189">
        <v>2337.67</v>
      </c>
      <c r="D199" s="190">
        <f t="shared" si="6"/>
        <v>0</v>
      </c>
      <c r="E199" s="191">
        <f t="shared" si="7"/>
        <v>0</v>
      </c>
    </row>
    <row r="200" spans="1:5" x14ac:dyDescent="0.2">
      <c r="A200" t="s">
        <v>283</v>
      </c>
      <c r="B200" s="189">
        <v>2200</v>
      </c>
      <c r="C200" s="189">
        <v>2200</v>
      </c>
      <c r="D200" s="190">
        <f t="shared" si="6"/>
        <v>0</v>
      </c>
      <c r="E200" s="191">
        <f t="shared" si="7"/>
        <v>0</v>
      </c>
    </row>
    <row r="201" spans="1:5" x14ac:dyDescent="0.2">
      <c r="A201" t="s">
        <v>284</v>
      </c>
      <c r="B201" s="189">
        <v>2007.6</v>
      </c>
      <c r="C201" s="189">
        <v>2007.6</v>
      </c>
      <c r="D201" s="190">
        <f t="shared" si="6"/>
        <v>0</v>
      </c>
      <c r="E201" s="191">
        <f t="shared" si="7"/>
        <v>0</v>
      </c>
    </row>
    <row r="202" spans="1:5" x14ac:dyDescent="0.2">
      <c r="A202" t="s">
        <v>610</v>
      </c>
      <c r="B202" s="189">
        <v>42</v>
      </c>
      <c r="C202" s="189">
        <v>42</v>
      </c>
      <c r="D202" s="190">
        <f t="shared" si="6"/>
        <v>0</v>
      </c>
      <c r="E202" s="191">
        <f t="shared" si="7"/>
        <v>0</v>
      </c>
    </row>
    <row r="203" spans="1:5" x14ac:dyDescent="0.2">
      <c r="A203" t="s">
        <v>611</v>
      </c>
      <c r="B203" s="189">
        <v>42</v>
      </c>
      <c r="C203" s="189">
        <v>42</v>
      </c>
      <c r="D203" s="190">
        <f t="shared" si="6"/>
        <v>0</v>
      </c>
      <c r="E203" s="191">
        <f t="shared" si="7"/>
        <v>0</v>
      </c>
    </row>
    <row r="204" spans="1:5" x14ac:dyDescent="0.2">
      <c r="A204" t="s">
        <v>612</v>
      </c>
      <c r="B204" s="189">
        <v>231</v>
      </c>
      <c r="C204" s="189">
        <v>231</v>
      </c>
      <c r="D204" s="190">
        <f t="shared" si="6"/>
        <v>0</v>
      </c>
      <c r="E204" s="191">
        <f t="shared" si="7"/>
        <v>0</v>
      </c>
    </row>
    <row r="205" spans="1:5" x14ac:dyDescent="0.2">
      <c r="A205" t="s">
        <v>613</v>
      </c>
      <c r="B205" s="189">
        <v>275</v>
      </c>
      <c r="C205" s="189">
        <v>264</v>
      </c>
      <c r="D205" s="190">
        <f t="shared" si="6"/>
        <v>11</v>
      </c>
      <c r="E205" s="191">
        <f t="shared" si="7"/>
        <v>4.1666666666666664E-2</v>
      </c>
    </row>
    <row r="206" spans="1:5" x14ac:dyDescent="0.2">
      <c r="A206" t="s">
        <v>614</v>
      </c>
      <c r="B206" s="189">
        <v>504</v>
      </c>
      <c r="C206" s="189">
        <v>484</v>
      </c>
      <c r="D206" s="190">
        <f t="shared" si="6"/>
        <v>20</v>
      </c>
      <c r="E206" s="191">
        <f t="shared" si="7"/>
        <v>4.1322314049586778E-2</v>
      </c>
    </row>
    <row r="207" spans="1:5" x14ac:dyDescent="0.2">
      <c r="A207" t="s">
        <v>615</v>
      </c>
      <c r="B207" s="189">
        <v>478</v>
      </c>
      <c r="C207" s="189">
        <v>459</v>
      </c>
      <c r="D207" s="190">
        <f t="shared" si="6"/>
        <v>19</v>
      </c>
      <c r="E207" s="191">
        <f t="shared" si="7"/>
        <v>4.1394335511982572E-2</v>
      </c>
    </row>
    <row r="208" spans="1:5" x14ac:dyDescent="0.2">
      <c r="A208" t="s">
        <v>616</v>
      </c>
      <c r="B208" s="189">
        <v>245</v>
      </c>
      <c r="C208" s="189">
        <v>245</v>
      </c>
      <c r="D208" s="190">
        <f t="shared" si="6"/>
        <v>0</v>
      </c>
      <c r="E208" s="191">
        <f t="shared" si="7"/>
        <v>0</v>
      </c>
    </row>
    <row r="209" spans="1:5" x14ac:dyDescent="0.2">
      <c r="A209" t="s">
        <v>617</v>
      </c>
      <c r="B209" s="189">
        <v>495</v>
      </c>
      <c r="C209" s="189">
        <v>495</v>
      </c>
      <c r="D209" s="190">
        <f t="shared" si="6"/>
        <v>0</v>
      </c>
      <c r="E209" s="191">
        <f t="shared" si="7"/>
        <v>0</v>
      </c>
    </row>
    <row r="210" spans="1:5" x14ac:dyDescent="0.2">
      <c r="A210" t="s">
        <v>618</v>
      </c>
      <c r="B210" s="189">
        <v>232.75</v>
      </c>
      <c r="C210" s="189">
        <v>232.75</v>
      </c>
      <c r="D210" s="190">
        <f t="shared" si="6"/>
        <v>0</v>
      </c>
      <c r="E210" s="191">
        <f t="shared" si="7"/>
        <v>0</v>
      </c>
    </row>
    <row r="211" spans="1:5" x14ac:dyDescent="0.2">
      <c r="A211" t="s">
        <v>619</v>
      </c>
      <c r="B211" s="189">
        <v>470.25</v>
      </c>
      <c r="C211" s="189">
        <v>470.25</v>
      </c>
      <c r="D211" s="190">
        <f t="shared" si="6"/>
        <v>0</v>
      </c>
      <c r="E211" s="191">
        <f t="shared" si="7"/>
        <v>0</v>
      </c>
    </row>
    <row r="212" spans="1:5" x14ac:dyDescent="0.2">
      <c r="A212" t="s">
        <v>620</v>
      </c>
      <c r="B212" s="189">
        <v>208.25</v>
      </c>
      <c r="C212" s="189">
        <v>208.25</v>
      </c>
      <c r="D212" s="190">
        <f t="shared" si="6"/>
        <v>0</v>
      </c>
      <c r="E212" s="191">
        <f t="shared" si="7"/>
        <v>0</v>
      </c>
    </row>
    <row r="213" spans="1:5" x14ac:dyDescent="0.2">
      <c r="A213" t="s">
        <v>621</v>
      </c>
      <c r="B213" s="189">
        <v>420.75</v>
      </c>
      <c r="C213" s="189">
        <v>420.75</v>
      </c>
      <c r="D213" s="190">
        <f t="shared" si="6"/>
        <v>0</v>
      </c>
      <c r="E213" s="191">
        <f t="shared" si="7"/>
        <v>0</v>
      </c>
    </row>
    <row r="214" spans="1:5" x14ac:dyDescent="0.2">
      <c r="A214" t="s">
        <v>1204</v>
      </c>
      <c r="B214" s="189">
        <v>183.75</v>
      </c>
      <c r="C214" s="189">
        <v>183.75</v>
      </c>
      <c r="D214" s="190">
        <f t="shared" si="6"/>
        <v>0</v>
      </c>
      <c r="E214" s="191">
        <f t="shared" si="7"/>
        <v>0</v>
      </c>
    </row>
    <row r="215" spans="1:5" x14ac:dyDescent="0.2">
      <c r="A215" t="s">
        <v>1196</v>
      </c>
      <c r="B215" s="189">
        <v>371.25</v>
      </c>
      <c r="C215" s="189">
        <v>371.25</v>
      </c>
      <c r="D215" s="190">
        <f t="shared" si="6"/>
        <v>0</v>
      </c>
      <c r="E215" s="191">
        <f t="shared" si="7"/>
        <v>0</v>
      </c>
    </row>
    <row r="216" spans="1:5" x14ac:dyDescent="0.2">
      <c r="A216" t="s">
        <v>1205</v>
      </c>
      <c r="B216" s="189">
        <v>490</v>
      </c>
      <c r="C216" s="189" t="e">
        <v>#N/A</v>
      </c>
      <c r="D216" s="190" t="e">
        <f t="shared" si="6"/>
        <v>#N/A</v>
      </c>
      <c r="E216" s="191" t="e">
        <f t="shared" si="7"/>
        <v>#N/A</v>
      </c>
    </row>
    <row r="217" spans="1:5" x14ac:dyDescent="0.2">
      <c r="A217" t="s">
        <v>1206</v>
      </c>
      <c r="B217" s="189">
        <v>990</v>
      </c>
      <c r="C217" s="189" t="e">
        <v>#N/A</v>
      </c>
      <c r="D217" s="190" t="e">
        <f t="shared" si="6"/>
        <v>#N/A</v>
      </c>
      <c r="E217" s="191" t="e">
        <f t="shared" si="7"/>
        <v>#N/A</v>
      </c>
    </row>
    <row r="218" spans="1:5" x14ac:dyDescent="0.2">
      <c r="A218" t="s">
        <v>1207</v>
      </c>
      <c r="B218" s="189">
        <v>465</v>
      </c>
      <c r="C218" s="189" t="e">
        <v>#N/A</v>
      </c>
      <c r="D218" s="190" t="e">
        <f t="shared" si="6"/>
        <v>#N/A</v>
      </c>
      <c r="E218" s="191" t="e">
        <f t="shared" si="7"/>
        <v>#N/A</v>
      </c>
    </row>
    <row r="219" spans="1:5" x14ac:dyDescent="0.2">
      <c r="A219" t="s">
        <v>1208</v>
      </c>
      <c r="B219" s="189">
        <v>940</v>
      </c>
      <c r="C219" s="189" t="e">
        <v>#N/A</v>
      </c>
      <c r="D219" s="190" t="e">
        <f t="shared" si="6"/>
        <v>#N/A</v>
      </c>
      <c r="E219" s="191" t="e">
        <f t="shared" si="7"/>
        <v>#N/A</v>
      </c>
    </row>
    <row r="220" spans="1:5" x14ac:dyDescent="0.2">
      <c r="A220" t="s">
        <v>1209</v>
      </c>
      <c r="B220" s="189">
        <v>416.66</v>
      </c>
      <c r="C220" s="189" t="e">
        <v>#N/A</v>
      </c>
      <c r="D220" s="190" t="e">
        <f t="shared" si="6"/>
        <v>#N/A</v>
      </c>
      <c r="E220" s="191" t="e">
        <f t="shared" si="7"/>
        <v>#N/A</v>
      </c>
    </row>
    <row r="221" spans="1:5" x14ac:dyDescent="0.2">
      <c r="A221" t="s">
        <v>1210</v>
      </c>
      <c r="B221" s="189">
        <v>840</v>
      </c>
      <c r="C221" s="189" t="e">
        <v>#N/A</v>
      </c>
      <c r="D221" s="190" t="e">
        <f t="shared" si="6"/>
        <v>#N/A</v>
      </c>
      <c r="E221" s="191" t="e">
        <f t="shared" si="7"/>
        <v>#N/A</v>
      </c>
    </row>
    <row r="222" spans="1:5" x14ac:dyDescent="0.2">
      <c r="A222" t="s">
        <v>1211</v>
      </c>
      <c r="B222" s="189">
        <v>368</v>
      </c>
      <c r="C222" s="189" t="e">
        <v>#N/A</v>
      </c>
      <c r="D222" s="190" t="e">
        <f t="shared" si="6"/>
        <v>#N/A</v>
      </c>
      <c r="E222" s="191" t="e">
        <f t="shared" si="7"/>
        <v>#N/A</v>
      </c>
    </row>
    <row r="223" spans="1:5" x14ac:dyDescent="0.2">
      <c r="A223" t="s">
        <v>1212</v>
      </c>
      <c r="B223" s="189">
        <v>742</v>
      </c>
      <c r="C223" s="189" t="e">
        <v>#N/A</v>
      </c>
      <c r="D223" s="190" t="e">
        <f t="shared" si="6"/>
        <v>#N/A</v>
      </c>
      <c r="E223" s="191" t="e">
        <f t="shared" si="7"/>
        <v>#N/A</v>
      </c>
    </row>
    <row r="224" spans="1:5" x14ac:dyDescent="0.2">
      <c r="A224" t="s">
        <v>471</v>
      </c>
      <c r="B224" s="189">
        <v>480</v>
      </c>
      <c r="C224" s="189">
        <v>480</v>
      </c>
      <c r="D224" s="190">
        <f t="shared" si="6"/>
        <v>0</v>
      </c>
      <c r="E224" s="191">
        <f t="shared" si="7"/>
        <v>0</v>
      </c>
    </row>
    <row r="225" spans="1:5" x14ac:dyDescent="0.2">
      <c r="A225" t="s">
        <v>473</v>
      </c>
      <c r="B225" s="189">
        <v>456</v>
      </c>
      <c r="C225" s="189">
        <v>456</v>
      </c>
      <c r="D225" s="190">
        <f t="shared" si="6"/>
        <v>0</v>
      </c>
      <c r="E225" s="191">
        <f t="shared" si="7"/>
        <v>0</v>
      </c>
    </row>
    <row r="226" spans="1:5" x14ac:dyDescent="0.2">
      <c r="A226" t="s">
        <v>475</v>
      </c>
      <c r="B226" s="189">
        <v>408</v>
      </c>
      <c r="C226" s="189">
        <v>408</v>
      </c>
      <c r="D226" s="190">
        <f t="shared" si="6"/>
        <v>0</v>
      </c>
      <c r="E226" s="191">
        <f t="shared" si="7"/>
        <v>0</v>
      </c>
    </row>
    <row r="227" spans="1:5" x14ac:dyDescent="0.2">
      <c r="A227" t="s">
        <v>477</v>
      </c>
      <c r="B227" s="189">
        <v>384</v>
      </c>
      <c r="C227" s="189">
        <v>384</v>
      </c>
      <c r="D227" s="190">
        <f t="shared" si="6"/>
        <v>0</v>
      </c>
      <c r="E227" s="191">
        <f t="shared" si="7"/>
        <v>0</v>
      </c>
    </row>
    <row r="228" spans="1:5" x14ac:dyDescent="0.2">
      <c r="A228" t="s">
        <v>478</v>
      </c>
      <c r="B228" s="189">
        <v>350.4</v>
      </c>
      <c r="C228" s="189">
        <v>350.4</v>
      </c>
      <c r="D228" s="190">
        <f t="shared" si="6"/>
        <v>0</v>
      </c>
      <c r="E228" s="191">
        <f t="shared" si="7"/>
        <v>0</v>
      </c>
    </row>
    <row r="229" spans="1:5" x14ac:dyDescent="0.2">
      <c r="A229" t="s">
        <v>622</v>
      </c>
      <c r="B229" s="189">
        <v>240</v>
      </c>
      <c r="C229" s="189">
        <v>240</v>
      </c>
      <c r="D229" s="190">
        <f t="shared" si="6"/>
        <v>0</v>
      </c>
      <c r="E229" s="191">
        <f t="shared" si="7"/>
        <v>0</v>
      </c>
    </row>
    <row r="230" spans="1:5" x14ac:dyDescent="0.2">
      <c r="A230" t="s">
        <v>487</v>
      </c>
      <c r="B230" s="189">
        <v>645</v>
      </c>
      <c r="C230" s="189">
        <v>645</v>
      </c>
      <c r="D230" s="190">
        <f t="shared" si="6"/>
        <v>0</v>
      </c>
      <c r="E230" s="191">
        <f t="shared" si="7"/>
        <v>0</v>
      </c>
    </row>
    <row r="231" spans="1:5" x14ac:dyDescent="0.2">
      <c r="A231" t="s">
        <v>489</v>
      </c>
      <c r="B231" s="189">
        <v>613</v>
      </c>
      <c r="C231" s="189">
        <v>613</v>
      </c>
      <c r="D231" s="190">
        <f t="shared" si="6"/>
        <v>0</v>
      </c>
      <c r="E231" s="191">
        <f t="shared" si="7"/>
        <v>0</v>
      </c>
    </row>
    <row r="232" spans="1:5" x14ac:dyDescent="0.2">
      <c r="A232" t="s">
        <v>491</v>
      </c>
      <c r="B232" s="189">
        <v>548.33000000000004</v>
      </c>
      <c r="C232" s="189">
        <v>548.33000000000004</v>
      </c>
      <c r="D232" s="190">
        <f t="shared" si="6"/>
        <v>0</v>
      </c>
      <c r="E232" s="191">
        <f t="shared" si="7"/>
        <v>0</v>
      </c>
    </row>
    <row r="233" spans="1:5" x14ac:dyDescent="0.2">
      <c r="A233" t="s">
        <v>493</v>
      </c>
      <c r="B233" s="189">
        <v>516</v>
      </c>
      <c r="C233" s="189">
        <v>516</v>
      </c>
      <c r="D233" s="190">
        <f t="shared" si="6"/>
        <v>0</v>
      </c>
      <c r="E233" s="191">
        <f t="shared" si="7"/>
        <v>0</v>
      </c>
    </row>
    <row r="234" spans="1:5" x14ac:dyDescent="0.2">
      <c r="A234" t="s">
        <v>494</v>
      </c>
      <c r="B234" s="189">
        <v>470.8</v>
      </c>
      <c r="C234" s="189">
        <v>470.8</v>
      </c>
      <c r="D234" s="190">
        <f t="shared" si="6"/>
        <v>0</v>
      </c>
      <c r="E234" s="191">
        <f t="shared" si="7"/>
        <v>0</v>
      </c>
    </row>
    <row r="235" spans="1:5" x14ac:dyDescent="0.2">
      <c r="A235" t="s">
        <v>623</v>
      </c>
      <c r="B235" s="189">
        <v>325</v>
      </c>
      <c r="C235" s="189">
        <v>325</v>
      </c>
      <c r="D235" s="190">
        <f t="shared" si="6"/>
        <v>0</v>
      </c>
      <c r="E235" s="191">
        <f t="shared" si="7"/>
        <v>0</v>
      </c>
    </row>
    <row r="236" spans="1:5" x14ac:dyDescent="0.2">
      <c r="A236" t="s">
        <v>456</v>
      </c>
      <c r="B236" s="189">
        <v>160</v>
      </c>
      <c r="C236" s="189">
        <v>160</v>
      </c>
      <c r="D236" s="190">
        <f t="shared" si="6"/>
        <v>0</v>
      </c>
      <c r="E236" s="191">
        <f t="shared" si="7"/>
        <v>0</v>
      </c>
    </row>
    <row r="237" spans="1:5" x14ac:dyDescent="0.2">
      <c r="A237" t="s">
        <v>461</v>
      </c>
      <c r="B237" s="189">
        <v>235</v>
      </c>
      <c r="C237" s="189">
        <v>235</v>
      </c>
      <c r="D237" s="190">
        <f t="shared" si="6"/>
        <v>0</v>
      </c>
      <c r="E237" s="191">
        <f t="shared" si="7"/>
        <v>0</v>
      </c>
    </row>
    <row r="238" spans="1:5" x14ac:dyDescent="0.2">
      <c r="A238" t="s">
        <v>457</v>
      </c>
      <c r="B238" s="189">
        <v>152</v>
      </c>
      <c r="C238" s="189">
        <v>152</v>
      </c>
      <c r="D238" s="190">
        <f t="shared" si="6"/>
        <v>0</v>
      </c>
      <c r="E238" s="191">
        <f t="shared" si="7"/>
        <v>0</v>
      </c>
    </row>
    <row r="239" spans="1:5" x14ac:dyDescent="0.2">
      <c r="A239" t="s">
        <v>463</v>
      </c>
      <c r="B239" s="189">
        <v>223.5</v>
      </c>
      <c r="C239" s="189">
        <v>223.5</v>
      </c>
      <c r="D239" s="190">
        <f t="shared" si="6"/>
        <v>0</v>
      </c>
      <c r="E239" s="191">
        <f t="shared" si="7"/>
        <v>0</v>
      </c>
    </row>
    <row r="240" spans="1:5" x14ac:dyDescent="0.2">
      <c r="A240" t="s">
        <v>458</v>
      </c>
      <c r="B240" s="189">
        <v>136</v>
      </c>
      <c r="C240" s="189">
        <v>136</v>
      </c>
      <c r="D240" s="190">
        <f t="shared" si="6"/>
        <v>0</v>
      </c>
      <c r="E240" s="191">
        <f t="shared" si="7"/>
        <v>0</v>
      </c>
    </row>
    <row r="241" spans="1:5" x14ac:dyDescent="0.2">
      <c r="A241" t="s">
        <v>465</v>
      </c>
      <c r="B241" s="189">
        <v>199.67</v>
      </c>
      <c r="C241" s="189">
        <v>199.67</v>
      </c>
      <c r="D241" s="190">
        <f t="shared" si="6"/>
        <v>0</v>
      </c>
      <c r="E241" s="191">
        <f t="shared" si="7"/>
        <v>0</v>
      </c>
    </row>
    <row r="242" spans="1:5" x14ac:dyDescent="0.2">
      <c r="A242" t="s">
        <v>459</v>
      </c>
      <c r="B242" s="189">
        <v>128</v>
      </c>
      <c r="C242" s="189">
        <v>128</v>
      </c>
      <c r="D242" s="190">
        <f t="shared" si="6"/>
        <v>0</v>
      </c>
      <c r="E242" s="191">
        <f t="shared" si="7"/>
        <v>0</v>
      </c>
    </row>
    <row r="243" spans="1:5" x14ac:dyDescent="0.2">
      <c r="A243" t="s">
        <v>467</v>
      </c>
      <c r="B243" s="189">
        <v>188</v>
      </c>
      <c r="C243" s="189">
        <v>188</v>
      </c>
      <c r="D243" s="190">
        <f t="shared" si="6"/>
        <v>0</v>
      </c>
      <c r="E243" s="191">
        <f t="shared" si="7"/>
        <v>0</v>
      </c>
    </row>
    <row r="244" spans="1:5" x14ac:dyDescent="0.2">
      <c r="A244" t="s">
        <v>460</v>
      </c>
      <c r="B244" s="189">
        <v>116.8</v>
      </c>
      <c r="C244" s="189">
        <v>116.8</v>
      </c>
      <c r="D244" s="190">
        <f t="shared" si="6"/>
        <v>0</v>
      </c>
      <c r="E244" s="191">
        <f t="shared" si="7"/>
        <v>0</v>
      </c>
    </row>
    <row r="245" spans="1:5" x14ac:dyDescent="0.2">
      <c r="A245" t="s">
        <v>468</v>
      </c>
      <c r="B245" s="189">
        <v>171.6</v>
      </c>
      <c r="C245" s="189">
        <v>171.6</v>
      </c>
      <c r="D245" s="190">
        <f t="shared" si="6"/>
        <v>0</v>
      </c>
      <c r="E245" s="191">
        <f t="shared" si="7"/>
        <v>0</v>
      </c>
    </row>
    <row r="246" spans="1:5" x14ac:dyDescent="0.2">
      <c r="A246" t="s">
        <v>624</v>
      </c>
      <c r="B246" s="189">
        <v>75</v>
      </c>
      <c r="C246" s="189">
        <v>75</v>
      </c>
      <c r="D246" s="190">
        <f t="shared" si="6"/>
        <v>0</v>
      </c>
      <c r="E246" s="191">
        <f t="shared" si="7"/>
        <v>0</v>
      </c>
    </row>
    <row r="247" spans="1:5" x14ac:dyDescent="0.2">
      <c r="A247" t="s">
        <v>241</v>
      </c>
      <c r="B247" s="189">
        <v>115</v>
      </c>
      <c r="C247" s="189">
        <v>115</v>
      </c>
      <c r="D247" s="190">
        <f t="shared" si="6"/>
        <v>0</v>
      </c>
      <c r="E247" s="191">
        <f t="shared" si="7"/>
        <v>0</v>
      </c>
    </row>
    <row r="248" spans="1:5" x14ac:dyDescent="0.2">
      <c r="A248" t="s">
        <v>242</v>
      </c>
      <c r="B248" s="189">
        <v>109.5</v>
      </c>
      <c r="C248" s="189">
        <v>109.5</v>
      </c>
      <c r="D248" s="190">
        <f t="shared" si="6"/>
        <v>0</v>
      </c>
      <c r="E248" s="191">
        <f t="shared" si="7"/>
        <v>0</v>
      </c>
    </row>
    <row r="249" spans="1:5" x14ac:dyDescent="0.2">
      <c r="A249" t="s">
        <v>243</v>
      </c>
      <c r="B249" s="189">
        <v>97.67</v>
      </c>
      <c r="C249" s="189">
        <v>97.67</v>
      </c>
      <c r="D249" s="190">
        <f t="shared" si="6"/>
        <v>0</v>
      </c>
      <c r="E249" s="191">
        <f t="shared" si="7"/>
        <v>0</v>
      </c>
    </row>
    <row r="250" spans="1:5" x14ac:dyDescent="0.2">
      <c r="A250" t="s">
        <v>244</v>
      </c>
      <c r="B250" s="189">
        <v>92</v>
      </c>
      <c r="C250" s="189">
        <v>92</v>
      </c>
      <c r="D250" s="190">
        <f t="shared" si="6"/>
        <v>0</v>
      </c>
      <c r="E250" s="191">
        <f t="shared" si="7"/>
        <v>0</v>
      </c>
    </row>
    <row r="251" spans="1:5" x14ac:dyDescent="0.2">
      <c r="A251" t="s">
        <v>245</v>
      </c>
      <c r="B251" s="189">
        <v>84</v>
      </c>
      <c r="C251" s="189">
        <v>84</v>
      </c>
      <c r="D251" s="190">
        <f t="shared" si="6"/>
        <v>0</v>
      </c>
      <c r="E251" s="191">
        <f t="shared" si="7"/>
        <v>0</v>
      </c>
    </row>
    <row r="252" spans="1:5" x14ac:dyDescent="0.2">
      <c r="A252" t="s">
        <v>254</v>
      </c>
      <c r="B252" s="189">
        <v>540</v>
      </c>
      <c r="C252" s="189">
        <v>540</v>
      </c>
      <c r="D252" s="190">
        <f t="shared" si="6"/>
        <v>0</v>
      </c>
      <c r="E252" s="191">
        <f t="shared" si="7"/>
        <v>0</v>
      </c>
    </row>
    <row r="253" spans="1:5" x14ac:dyDescent="0.2">
      <c r="A253" t="s">
        <v>256</v>
      </c>
      <c r="B253" s="189">
        <v>513</v>
      </c>
      <c r="C253" s="189">
        <v>513</v>
      </c>
      <c r="D253" s="190">
        <f t="shared" si="6"/>
        <v>0</v>
      </c>
      <c r="E253" s="191">
        <f t="shared" si="7"/>
        <v>0</v>
      </c>
    </row>
    <row r="254" spans="1:5" x14ac:dyDescent="0.2">
      <c r="A254" t="s">
        <v>258</v>
      </c>
      <c r="B254" s="189">
        <v>459</v>
      </c>
      <c r="C254" s="189">
        <v>459</v>
      </c>
      <c r="D254" s="190">
        <f t="shared" si="6"/>
        <v>0</v>
      </c>
      <c r="E254" s="191">
        <f t="shared" si="7"/>
        <v>0</v>
      </c>
    </row>
    <row r="255" spans="1:5" x14ac:dyDescent="0.2">
      <c r="A255" t="s">
        <v>260</v>
      </c>
      <c r="B255" s="189">
        <v>432</v>
      </c>
      <c r="C255" s="189">
        <v>432</v>
      </c>
      <c r="D255" s="190">
        <f t="shared" si="6"/>
        <v>0</v>
      </c>
      <c r="E255" s="191">
        <f t="shared" si="7"/>
        <v>0</v>
      </c>
    </row>
    <row r="256" spans="1:5" x14ac:dyDescent="0.2">
      <c r="A256" t="s">
        <v>261</v>
      </c>
      <c r="B256" s="189">
        <v>394.2</v>
      </c>
      <c r="C256" s="189">
        <v>394.2</v>
      </c>
      <c r="D256" s="190">
        <f t="shared" si="6"/>
        <v>0</v>
      </c>
      <c r="E256" s="191">
        <f t="shared" si="7"/>
        <v>0</v>
      </c>
    </row>
    <row r="257" spans="1:5" x14ac:dyDescent="0.2">
      <c r="A257" t="s">
        <v>625</v>
      </c>
      <c r="B257" s="189">
        <v>300</v>
      </c>
      <c r="C257" s="189">
        <v>300</v>
      </c>
      <c r="D257" s="190">
        <f t="shared" si="6"/>
        <v>0</v>
      </c>
      <c r="E257" s="191">
        <f t="shared" si="7"/>
        <v>0</v>
      </c>
    </row>
    <row r="258" spans="1:5" x14ac:dyDescent="0.2">
      <c r="A258" t="s">
        <v>626</v>
      </c>
      <c r="B258" s="189">
        <v>294</v>
      </c>
      <c r="C258" s="189">
        <v>294</v>
      </c>
      <c r="D258" s="190">
        <f t="shared" si="6"/>
        <v>0</v>
      </c>
      <c r="E258" s="191">
        <f t="shared" si="7"/>
        <v>0</v>
      </c>
    </row>
    <row r="259" spans="1:5" x14ac:dyDescent="0.2">
      <c r="A259" t="s">
        <v>627</v>
      </c>
      <c r="B259" s="189">
        <v>285</v>
      </c>
      <c r="C259" s="189">
        <v>285</v>
      </c>
      <c r="D259" s="190">
        <f t="shared" ref="D259:D322" si="8">B259-C259</f>
        <v>0</v>
      </c>
      <c r="E259" s="191">
        <f t="shared" ref="E259:E322" si="9">D259/C259</f>
        <v>0</v>
      </c>
    </row>
    <row r="260" spans="1:5" x14ac:dyDescent="0.2">
      <c r="A260" t="s">
        <v>450</v>
      </c>
      <c r="B260" s="189">
        <v>240</v>
      </c>
      <c r="C260" s="189">
        <v>240</v>
      </c>
      <c r="D260" s="190">
        <f t="shared" si="8"/>
        <v>0</v>
      </c>
      <c r="E260" s="191">
        <f t="shared" si="9"/>
        <v>0</v>
      </c>
    </row>
    <row r="261" spans="1:5" x14ac:dyDescent="0.2">
      <c r="A261" t="s">
        <v>452</v>
      </c>
      <c r="B261" s="189">
        <v>228</v>
      </c>
      <c r="C261" s="189">
        <v>228</v>
      </c>
      <c r="D261" s="190">
        <f t="shared" si="8"/>
        <v>0</v>
      </c>
      <c r="E261" s="191">
        <f t="shared" si="9"/>
        <v>0</v>
      </c>
    </row>
    <row r="262" spans="1:5" x14ac:dyDescent="0.2">
      <c r="A262" t="s">
        <v>453</v>
      </c>
      <c r="B262" s="189">
        <v>204</v>
      </c>
      <c r="C262" s="189">
        <v>204</v>
      </c>
      <c r="D262" s="190">
        <f t="shared" si="8"/>
        <v>0</v>
      </c>
      <c r="E262" s="191">
        <f t="shared" si="9"/>
        <v>0</v>
      </c>
    </row>
    <row r="263" spans="1:5" x14ac:dyDescent="0.2">
      <c r="A263" t="s">
        <v>454</v>
      </c>
      <c r="B263" s="189">
        <v>192</v>
      </c>
      <c r="C263" s="189">
        <v>192</v>
      </c>
      <c r="D263" s="190">
        <f t="shared" si="8"/>
        <v>0</v>
      </c>
      <c r="E263" s="191">
        <f t="shared" si="9"/>
        <v>0</v>
      </c>
    </row>
    <row r="264" spans="1:5" x14ac:dyDescent="0.2">
      <c r="A264" t="s">
        <v>455</v>
      </c>
      <c r="B264" s="189">
        <v>175.2</v>
      </c>
      <c r="C264" s="189">
        <v>175.2</v>
      </c>
      <c r="D264" s="190">
        <f t="shared" si="8"/>
        <v>0</v>
      </c>
      <c r="E264" s="191">
        <f t="shared" si="9"/>
        <v>0</v>
      </c>
    </row>
    <row r="265" spans="1:5" x14ac:dyDescent="0.2">
      <c r="A265" t="s">
        <v>628</v>
      </c>
      <c r="B265" s="189">
        <v>502</v>
      </c>
      <c r="C265" s="189">
        <v>502</v>
      </c>
      <c r="D265" s="190">
        <f t="shared" si="8"/>
        <v>0</v>
      </c>
      <c r="E265" s="191">
        <f t="shared" si="9"/>
        <v>0</v>
      </c>
    </row>
    <row r="266" spans="1:5" x14ac:dyDescent="0.2">
      <c r="A266" t="s">
        <v>629</v>
      </c>
      <c r="B266" s="189">
        <v>465</v>
      </c>
      <c r="C266" s="189">
        <v>465</v>
      </c>
      <c r="D266" s="190">
        <f t="shared" si="8"/>
        <v>0</v>
      </c>
      <c r="E266" s="191">
        <f t="shared" si="9"/>
        <v>0</v>
      </c>
    </row>
    <row r="267" spans="1:5" x14ac:dyDescent="0.2">
      <c r="A267" t="s">
        <v>630</v>
      </c>
      <c r="B267" s="189">
        <v>483</v>
      </c>
      <c r="C267" s="189">
        <v>483</v>
      </c>
      <c r="D267" s="190">
        <f t="shared" si="8"/>
        <v>0</v>
      </c>
      <c r="E267" s="191">
        <f t="shared" si="9"/>
        <v>0</v>
      </c>
    </row>
    <row r="268" spans="1:5" x14ac:dyDescent="0.2">
      <c r="A268" t="s">
        <v>631</v>
      </c>
      <c r="B268" s="189">
        <v>488</v>
      </c>
      <c r="C268" s="189">
        <v>488</v>
      </c>
      <c r="D268" s="190">
        <f t="shared" si="8"/>
        <v>0</v>
      </c>
      <c r="E268" s="191">
        <f t="shared" si="9"/>
        <v>0</v>
      </c>
    </row>
    <row r="269" spans="1:5" x14ac:dyDescent="0.2">
      <c r="A269" t="s">
        <v>632</v>
      </c>
      <c r="B269" s="189">
        <v>84</v>
      </c>
      <c r="C269" s="189">
        <v>84</v>
      </c>
      <c r="D269" s="190">
        <f t="shared" si="8"/>
        <v>0</v>
      </c>
      <c r="E269" s="191">
        <f t="shared" si="9"/>
        <v>0</v>
      </c>
    </row>
    <row r="270" spans="1:5" x14ac:dyDescent="0.2">
      <c r="A270" t="s">
        <v>633</v>
      </c>
      <c r="B270" s="189">
        <v>84</v>
      </c>
      <c r="C270" s="189">
        <v>84</v>
      </c>
      <c r="D270" s="190">
        <f t="shared" si="8"/>
        <v>0</v>
      </c>
      <c r="E270" s="191">
        <f t="shared" si="9"/>
        <v>0</v>
      </c>
    </row>
    <row r="271" spans="1:5" x14ac:dyDescent="0.2">
      <c r="A271" t="s">
        <v>634</v>
      </c>
      <c r="B271" s="189">
        <v>50</v>
      </c>
      <c r="C271" s="189">
        <v>50</v>
      </c>
      <c r="D271" s="190">
        <f t="shared" si="8"/>
        <v>0</v>
      </c>
      <c r="E271" s="191">
        <f t="shared" si="9"/>
        <v>0</v>
      </c>
    </row>
    <row r="272" spans="1:5" x14ac:dyDescent="0.2">
      <c r="A272" t="s">
        <v>635</v>
      </c>
      <c r="B272" s="189">
        <v>292</v>
      </c>
      <c r="C272" s="189">
        <v>292</v>
      </c>
      <c r="D272" s="190">
        <f t="shared" si="8"/>
        <v>0</v>
      </c>
      <c r="E272" s="191">
        <f t="shared" si="9"/>
        <v>0</v>
      </c>
    </row>
    <row r="273" spans="1:5" x14ac:dyDescent="0.2">
      <c r="A273" t="s">
        <v>636</v>
      </c>
      <c r="B273" s="189">
        <v>269</v>
      </c>
      <c r="C273" s="189">
        <v>269</v>
      </c>
      <c r="D273" s="190">
        <f t="shared" si="8"/>
        <v>0</v>
      </c>
      <c r="E273" s="191">
        <f t="shared" si="9"/>
        <v>0</v>
      </c>
    </row>
    <row r="274" spans="1:5" x14ac:dyDescent="0.2">
      <c r="A274" t="s">
        <v>637</v>
      </c>
      <c r="B274" s="189">
        <v>154.5</v>
      </c>
      <c r="C274" s="189">
        <v>147</v>
      </c>
      <c r="D274" s="190">
        <f t="shared" si="8"/>
        <v>7.5</v>
      </c>
      <c r="E274" s="191">
        <f t="shared" si="9"/>
        <v>5.1020408163265307E-2</v>
      </c>
    </row>
    <row r="275" spans="1:5" x14ac:dyDescent="0.2">
      <c r="A275" t="s">
        <v>638</v>
      </c>
      <c r="B275" s="189">
        <v>139.5</v>
      </c>
      <c r="C275" s="189">
        <v>132.5</v>
      </c>
      <c r="D275" s="190">
        <f t="shared" si="8"/>
        <v>7</v>
      </c>
      <c r="E275" s="191">
        <f t="shared" si="9"/>
        <v>5.2830188679245285E-2</v>
      </c>
    </row>
    <row r="276" spans="1:5" x14ac:dyDescent="0.2">
      <c r="A276" t="s">
        <v>639</v>
      </c>
      <c r="B276" s="189">
        <v>239</v>
      </c>
      <c r="C276" s="189">
        <v>227</v>
      </c>
      <c r="D276" s="190">
        <f t="shared" si="8"/>
        <v>12</v>
      </c>
      <c r="E276" s="191">
        <f t="shared" si="9"/>
        <v>5.2863436123348019E-2</v>
      </c>
    </row>
    <row r="277" spans="1:5" x14ac:dyDescent="0.2">
      <c r="A277" t="s">
        <v>640</v>
      </c>
      <c r="B277" s="189">
        <v>220</v>
      </c>
      <c r="C277" s="189">
        <v>209</v>
      </c>
      <c r="D277" s="190">
        <f t="shared" si="8"/>
        <v>11</v>
      </c>
      <c r="E277" s="191">
        <f t="shared" si="9"/>
        <v>5.2631578947368418E-2</v>
      </c>
    </row>
    <row r="278" spans="1:5" x14ac:dyDescent="0.2">
      <c r="A278" t="s">
        <v>641</v>
      </c>
      <c r="B278" s="189">
        <v>273</v>
      </c>
      <c r="C278" s="189">
        <v>273</v>
      </c>
      <c r="D278" s="190">
        <f t="shared" si="8"/>
        <v>0</v>
      </c>
      <c r="E278" s="191">
        <f t="shared" si="9"/>
        <v>0</v>
      </c>
    </row>
    <row r="279" spans="1:5" x14ac:dyDescent="0.2">
      <c r="A279" t="s">
        <v>642</v>
      </c>
      <c r="B279" s="189">
        <v>249</v>
      </c>
      <c r="C279" s="189">
        <v>249</v>
      </c>
      <c r="D279" s="190">
        <f t="shared" si="8"/>
        <v>0</v>
      </c>
      <c r="E279" s="191">
        <f t="shared" si="9"/>
        <v>0</v>
      </c>
    </row>
    <row r="280" spans="1:5" x14ac:dyDescent="0.2">
      <c r="A280" t="s">
        <v>643</v>
      </c>
      <c r="B280" s="189">
        <v>263</v>
      </c>
      <c r="C280" s="189">
        <v>250</v>
      </c>
      <c r="D280" s="190">
        <f t="shared" si="8"/>
        <v>13</v>
      </c>
      <c r="E280" s="191">
        <f t="shared" si="9"/>
        <v>5.1999999999999998E-2</v>
      </c>
    </row>
    <row r="281" spans="1:5" x14ac:dyDescent="0.2">
      <c r="A281" t="s">
        <v>644</v>
      </c>
      <c r="B281" s="189">
        <v>252</v>
      </c>
      <c r="C281" s="189">
        <v>240</v>
      </c>
      <c r="D281" s="190">
        <f t="shared" si="8"/>
        <v>12</v>
      </c>
      <c r="E281" s="191">
        <f t="shared" si="9"/>
        <v>0.05</v>
      </c>
    </row>
    <row r="282" spans="1:5" x14ac:dyDescent="0.2">
      <c r="A282" t="s">
        <v>645</v>
      </c>
      <c r="B282" s="189">
        <v>178.5</v>
      </c>
      <c r="C282" s="189">
        <v>170</v>
      </c>
      <c r="D282" s="190">
        <f t="shared" si="8"/>
        <v>8.5</v>
      </c>
      <c r="E282" s="191">
        <f t="shared" si="9"/>
        <v>0.05</v>
      </c>
    </row>
    <row r="283" spans="1:5" x14ac:dyDescent="0.2">
      <c r="A283" t="s">
        <v>646</v>
      </c>
      <c r="B283" s="189">
        <v>450</v>
      </c>
      <c r="C283" s="189" t="e">
        <v>#N/A</v>
      </c>
      <c r="D283" s="190" t="e">
        <f t="shared" si="8"/>
        <v>#N/A</v>
      </c>
      <c r="E283" s="191" t="e">
        <f t="shared" si="9"/>
        <v>#N/A</v>
      </c>
    </row>
    <row r="284" spans="1:5" x14ac:dyDescent="0.2">
      <c r="A284" t="s">
        <v>647</v>
      </c>
      <c r="B284" s="189">
        <v>437.5</v>
      </c>
      <c r="C284" s="189" t="e">
        <v>#N/A</v>
      </c>
      <c r="D284" s="190" t="e">
        <f t="shared" si="8"/>
        <v>#N/A</v>
      </c>
      <c r="E284" s="191" t="e">
        <f t="shared" si="9"/>
        <v>#N/A</v>
      </c>
    </row>
    <row r="285" spans="1:5" x14ac:dyDescent="0.2">
      <c r="A285" t="s">
        <v>648</v>
      </c>
      <c r="B285" s="189">
        <v>315</v>
      </c>
      <c r="C285" s="189" t="e">
        <v>#N/A</v>
      </c>
      <c r="D285" s="190" t="e">
        <f t="shared" si="8"/>
        <v>#N/A</v>
      </c>
      <c r="E285" s="191" t="e">
        <f t="shared" si="9"/>
        <v>#N/A</v>
      </c>
    </row>
    <row r="286" spans="1:5" x14ac:dyDescent="0.2">
      <c r="A286" t="s">
        <v>649</v>
      </c>
      <c r="B286" s="189">
        <v>320</v>
      </c>
      <c r="C286" s="189">
        <v>304</v>
      </c>
      <c r="D286" s="190">
        <f t="shared" si="8"/>
        <v>16</v>
      </c>
      <c r="E286" s="191">
        <f t="shared" si="9"/>
        <v>5.2631578947368418E-2</v>
      </c>
    </row>
    <row r="287" spans="1:5" x14ac:dyDescent="0.2">
      <c r="A287" t="s">
        <v>650</v>
      </c>
      <c r="B287" s="189">
        <v>310</v>
      </c>
      <c r="C287" s="189">
        <v>295</v>
      </c>
      <c r="D287" s="190">
        <f t="shared" si="8"/>
        <v>15</v>
      </c>
      <c r="E287" s="191">
        <f t="shared" si="9"/>
        <v>5.0847457627118647E-2</v>
      </c>
    </row>
    <row r="288" spans="1:5" x14ac:dyDescent="0.2">
      <c r="A288" t="s">
        <v>651</v>
      </c>
      <c r="B288" s="189">
        <v>218</v>
      </c>
      <c r="C288" s="189">
        <v>207</v>
      </c>
      <c r="D288" s="190">
        <f t="shared" si="8"/>
        <v>11</v>
      </c>
      <c r="E288" s="191">
        <f t="shared" si="9"/>
        <v>5.3140096618357488E-2</v>
      </c>
    </row>
    <row r="289" spans="1:5" x14ac:dyDescent="0.2">
      <c r="A289" t="s">
        <v>652</v>
      </c>
      <c r="B289" s="189">
        <v>528</v>
      </c>
      <c r="C289" s="189">
        <v>502</v>
      </c>
      <c r="D289" s="190">
        <f t="shared" si="8"/>
        <v>26</v>
      </c>
      <c r="E289" s="191">
        <f t="shared" si="9"/>
        <v>5.1792828685258967E-2</v>
      </c>
    </row>
    <row r="290" spans="1:5" x14ac:dyDescent="0.2">
      <c r="A290" t="s">
        <v>653</v>
      </c>
      <c r="B290" s="189">
        <v>245</v>
      </c>
      <c r="C290" s="189">
        <v>233</v>
      </c>
      <c r="D290" s="190">
        <f t="shared" si="8"/>
        <v>12</v>
      </c>
      <c r="E290" s="191">
        <f t="shared" si="9"/>
        <v>5.1502145922746781E-2</v>
      </c>
    </row>
    <row r="291" spans="1:5" x14ac:dyDescent="0.2">
      <c r="A291" t="s">
        <v>654</v>
      </c>
      <c r="B291" s="189">
        <v>396</v>
      </c>
      <c r="C291" s="189">
        <v>377</v>
      </c>
      <c r="D291" s="190">
        <f t="shared" si="8"/>
        <v>19</v>
      </c>
      <c r="E291" s="191">
        <f t="shared" si="9"/>
        <v>5.0397877984084884E-2</v>
      </c>
    </row>
    <row r="292" spans="1:5" x14ac:dyDescent="0.2">
      <c r="A292" t="s">
        <v>655</v>
      </c>
      <c r="B292" s="189">
        <v>385</v>
      </c>
      <c r="C292" s="189">
        <v>366</v>
      </c>
      <c r="D292" s="190">
        <f t="shared" si="8"/>
        <v>19</v>
      </c>
      <c r="E292" s="191">
        <f t="shared" si="9"/>
        <v>5.1912568306010931E-2</v>
      </c>
    </row>
    <row r="293" spans="1:5" x14ac:dyDescent="0.2">
      <c r="A293" t="s">
        <v>656</v>
      </c>
      <c r="B293" s="189">
        <v>269</v>
      </c>
      <c r="C293" s="189">
        <v>256</v>
      </c>
      <c r="D293" s="190">
        <f t="shared" si="8"/>
        <v>13</v>
      </c>
      <c r="E293" s="191">
        <f t="shared" si="9"/>
        <v>5.078125E-2</v>
      </c>
    </row>
    <row r="294" spans="1:5" x14ac:dyDescent="0.2">
      <c r="A294" t="s">
        <v>657</v>
      </c>
      <c r="B294" s="189">
        <v>273</v>
      </c>
      <c r="C294" s="189">
        <v>273</v>
      </c>
      <c r="D294" s="190">
        <f t="shared" si="8"/>
        <v>0</v>
      </c>
      <c r="E294" s="191">
        <f t="shared" si="9"/>
        <v>0</v>
      </c>
    </row>
    <row r="295" spans="1:5" x14ac:dyDescent="0.2">
      <c r="A295" t="s">
        <v>658</v>
      </c>
      <c r="B295" s="189">
        <v>252</v>
      </c>
      <c r="C295" s="189">
        <v>252</v>
      </c>
      <c r="D295" s="190">
        <f t="shared" si="8"/>
        <v>0</v>
      </c>
      <c r="E295" s="191">
        <f t="shared" si="9"/>
        <v>0</v>
      </c>
    </row>
    <row r="296" spans="1:5" x14ac:dyDescent="0.2">
      <c r="A296" t="s">
        <v>659</v>
      </c>
      <c r="B296" s="189">
        <v>178.5</v>
      </c>
      <c r="C296" s="189">
        <v>178.5</v>
      </c>
      <c r="D296" s="190">
        <f t="shared" si="8"/>
        <v>0</v>
      </c>
      <c r="E296" s="191">
        <f t="shared" si="9"/>
        <v>0</v>
      </c>
    </row>
    <row r="297" spans="1:5" x14ac:dyDescent="0.2">
      <c r="A297" t="s">
        <v>660</v>
      </c>
      <c r="B297" s="189">
        <v>221</v>
      </c>
      <c r="C297" s="189">
        <v>210</v>
      </c>
      <c r="D297" s="190">
        <f t="shared" si="8"/>
        <v>11</v>
      </c>
      <c r="E297" s="191">
        <f t="shared" si="9"/>
        <v>5.2380952380952382E-2</v>
      </c>
    </row>
    <row r="298" spans="1:5" x14ac:dyDescent="0.2">
      <c r="A298" t="s">
        <v>661</v>
      </c>
      <c r="B298" s="189">
        <v>210</v>
      </c>
      <c r="C298" s="189">
        <v>200</v>
      </c>
      <c r="D298" s="190">
        <f t="shared" si="8"/>
        <v>10</v>
      </c>
      <c r="E298" s="191">
        <f t="shared" si="9"/>
        <v>0.05</v>
      </c>
    </row>
    <row r="299" spans="1:5" x14ac:dyDescent="0.2">
      <c r="A299" t="s">
        <v>662</v>
      </c>
      <c r="B299" s="189">
        <v>178.5</v>
      </c>
      <c r="C299" s="189">
        <v>170</v>
      </c>
      <c r="D299" s="190">
        <f t="shared" si="8"/>
        <v>8.5</v>
      </c>
      <c r="E299" s="191">
        <f t="shared" si="9"/>
        <v>0.05</v>
      </c>
    </row>
    <row r="300" spans="1:5" x14ac:dyDescent="0.2">
      <c r="A300" t="s">
        <v>361</v>
      </c>
      <c r="B300" s="189">
        <v>4037</v>
      </c>
      <c r="C300" s="189">
        <v>4037</v>
      </c>
      <c r="D300" s="190">
        <f t="shared" si="8"/>
        <v>0</v>
      </c>
      <c r="E300" s="191">
        <f t="shared" si="9"/>
        <v>0</v>
      </c>
    </row>
    <row r="301" spans="1:5" x14ac:dyDescent="0.2">
      <c r="A301" t="s">
        <v>362</v>
      </c>
      <c r="B301" s="189">
        <v>2277.33</v>
      </c>
      <c r="C301" s="189">
        <v>2277.33</v>
      </c>
      <c r="D301" s="190">
        <f t="shared" si="8"/>
        <v>0</v>
      </c>
      <c r="E301" s="191">
        <f t="shared" si="9"/>
        <v>0</v>
      </c>
    </row>
    <row r="302" spans="1:5" x14ac:dyDescent="0.2">
      <c r="A302" t="s">
        <v>365</v>
      </c>
      <c r="B302" s="189">
        <v>2238</v>
      </c>
      <c r="C302" s="189">
        <v>2238</v>
      </c>
      <c r="D302" s="190">
        <f t="shared" si="8"/>
        <v>0</v>
      </c>
      <c r="E302" s="191">
        <f t="shared" si="9"/>
        <v>0</v>
      </c>
    </row>
    <row r="303" spans="1:5" x14ac:dyDescent="0.2">
      <c r="A303" t="s">
        <v>366</v>
      </c>
      <c r="B303" s="189">
        <v>1380.33</v>
      </c>
      <c r="C303" s="189">
        <v>1380.33</v>
      </c>
      <c r="D303" s="190">
        <f t="shared" si="8"/>
        <v>0</v>
      </c>
      <c r="E303" s="191">
        <f t="shared" si="9"/>
        <v>0</v>
      </c>
    </row>
    <row r="304" spans="1:5" x14ac:dyDescent="0.2">
      <c r="A304" t="s">
        <v>363</v>
      </c>
      <c r="B304" s="189">
        <v>3039.67</v>
      </c>
      <c r="C304" s="189">
        <v>3039.67</v>
      </c>
      <c r="D304" s="190">
        <f t="shared" si="8"/>
        <v>0</v>
      </c>
      <c r="E304" s="191">
        <f t="shared" si="9"/>
        <v>0</v>
      </c>
    </row>
    <row r="305" spans="1:5" x14ac:dyDescent="0.2">
      <c r="A305" t="s">
        <v>364</v>
      </c>
      <c r="B305" s="189">
        <v>1794.67</v>
      </c>
      <c r="C305" s="189">
        <v>1794.67</v>
      </c>
      <c r="D305" s="190">
        <f t="shared" si="8"/>
        <v>0</v>
      </c>
      <c r="E305" s="191">
        <f t="shared" si="9"/>
        <v>0</v>
      </c>
    </row>
    <row r="306" spans="1:5" x14ac:dyDescent="0.2">
      <c r="A306" t="s">
        <v>367</v>
      </c>
      <c r="B306" s="189">
        <v>223.33</v>
      </c>
      <c r="C306" s="189">
        <v>223.33</v>
      </c>
      <c r="D306" s="190">
        <f t="shared" si="8"/>
        <v>0</v>
      </c>
      <c r="E306" s="191">
        <f t="shared" si="9"/>
        <v>0</v>
      </c>
    </row>
    <row r="307" spans="1:5" x14ac:dyDescent="0.2">
      <c r="A307" t="s">
        <v>368</v>
      </c>
      <c r="B307" s="189">
        <v>96</v>
      </c>
      <c r="C307" s="189">
        <v>96</v>
      </c>
      <c r="D307" s="190">
        <f t="shared" si="8"/>
        <v>0</v>
      </c>
      <c r="E307" s="191">
        <f t="shared" si="9"/>
        <v>0</v>
      </c>
    </row>
    <row r="308" spans="1:5" x14ac:dyDescent="0.2">
      <c r="A308" t="s">
        <v>345</v>
      </c>
      <c r="B308" s="189">
        <v>1000</v>
      </c>
      <c r="C308" s="189">
        <v>1000</v>
      </c>
      <c r="D308" s="190">
        <f t="shared" si="8"/>
        <v>0</v>
      </c>
      <c r="E308" s="191">
        <f t="shared" si="9"/>
        <v>0</v>
      </c>
    </row>
    <row r="309" spans="1:5" x14ac:dyDescent="0.2">
      <c r="A309" t="s">
        <v>353</v>
      </c>
      <c r="B309" s="189">
        <v>4000</v>
      </c>
      <c r="C309" s="189">
        <v>4000</v>
      </c>
      <c r="D309" s="190">
        <f t="shared" si="8"/>
        <v>0</v>
      </c>
      <c r="E309" s="191">
        <f t="shared" si="9"/>
        <v>0</v>
      </c>
    </row>
    <row r="310" spans="1:5" x14ac:dyDescent="0.2">
      <c r="A310" t="s">
        <v>347</v>
      </c>
      <c r="B310" s="189">
        <v>950</v>
      </c>
      <c r="C310" s="189">
        <v>950</v>
      </c>
      <c r="D310" s="190">
        <f t="shared" si="8"/>
        <v>0</v>
      </c>
      <c r="E310" s="191">
        <f t="shared" si="9"/>
        <v>0</v>
      </c>
    </row>
    <row r="311" spans="1:5" x14ac:dyDescent="0.2">
      <c r="A311" t="s">
        <v>355</v>
      </c>
      <c r="B311" s="189">
        <v>3800</v>
      </c>
      <c r="C311" s="189">
        <v>3800</v>
      </c>
      <c r="D311" s="190">
        <f t="shared" si="8"/>
        <v>0</v>
      </c>
      <c r="E311" s="191">
        <f t="shared" si="9"/>
        <v>0</v>
      </c>
    </row>
    <row r="312" spans="1:5" x14ac:dyDescent="0.2">
      <c r="A312" t="s">
        <v>349</v>
      </c>
      <c r="B312" s="189">
        <v>850</v>
      </c>
      <c r="C312" s="189">
        <v>850</v>
      </c>
      <c r="D312" s="190">
        <f t="shared" si="8"/>
        <v>0</v>
      </c>
      <c r="E312" s="191">
        <f t="shared" si="9"/>
        <v>0</v>
      </c>
    </row>
    <row r="313" spans="1:5" x14ac:dyDescent="0.2">
      <c r="A313" t="s">
        <v>357</v>
      </c>
      <c r="B313" s="189">
        <v>3400</v>
      </c>
      <c r="C313" s="189">
        <v>3400</v>
      </c>
      <c r="D313" s="190">
        <f t="shared" si="8"/>
        <v>0</v>
      </c>
      <c r="E313" s="191">
        <f t="shared" si="9"/>
        <v>0</v>
      </c>
    </row>
    <row r="314" spans="1:5" x14ac:dyDescent="0.2">
      <c r="A314" t="s">
        <v>351</v>
      </c>
      <c r="B314" s="189">
        <v>800</v>
      </c>
      <c r="C314" s="189">
        <v>800</v>
      </c>
      <c r="D314" s="190">
        <f t="shared" si="8"/>
        <v>0</v>
      </c>
      <c r="E314" s="191">
        <f t="shared" si="9"/>
        <v>0</v>
      </c>
    </row>
    <row r="315" spans="1:5" x14ac:dyDescent="0.2">
      <c r="A315" t="s">
        <v>359</v>
      </c>
      <c r="B315" s="189">
        <v>3200</v>
      </c>
      <c r="C315" s="189">
        <v>3200</v>
      </c>
      <c r="D315" s="190">
        <f t="shared" si="8"/>
        <v>0</v>
      </c>
      <c r="E315" s="191">
        <f t="shared" si="9"/>
        <v>0</v>
      </c>
    </row>
    <row r="316" spans="1:5" x14ac:dyDescent="0.2">
      <c r="A316" t="s">
        <v>352</v>
      </c>
      <c r="B316" s="189">
        <v>730</v>
      </c>
      <c r="C316" s="189">
        <v>730</v>
      </c>
      <c r="D316" s="190">
        <f t="shared" si="8"/>
        <v>0</v>
      </c>
      <c r="E316" s="191">
        <f t="shared" si="9"/>
        <v>0</v>
      </c>
    </row>
    <row r="317" spans="1:5" x14ac:dyDescent="0.2">
      <c r="A317" t="s">
        <v>360</v>
      </c>
      <c r="B317" s="189">
        <v>2920</v>
      </c>
      <c r="C317" s="189">
        <v>2920</v>
      </c>
      <c r="D317" s="190">
        <f t="shared" si="8"/>
        <v>0</v>
      </c>
      <c r="E317" s="191">
        <f t="shared" si="9"/>
        <v>0</v>
      </c>
    </row>
    <row r="318" spans="1:5" x14ac:dyDescent="0.2">
      <c r="A318" t="s">
        <v>285</v>
      </c>
      <c r="B318" s="189">
        <v>1795</v>
      </c>
      <c r="C318" s="189">
        <v>1795</v>
      </c>
      <c r="D318" s="190">
        <f t="shared" si="8"/>
        <v>0</v>
      </c>
      <c r="E318" s="191">
        <f t="shared" si="9"/>
        <v>0</v>
      </c>
    </row>
    <row r="319" spans="1:5" x14ac:dyDescent="0.2">
      <c r="A319" t="s">
        <v>286</v>
      </c>
      <c r="B319" s="189">
        <v>1705.5</v>
      </c>
      <c r="C319" s="189">
        <v>1705.5</v>
      </c>
      <c r="D319" s="190">
        <f t="shared" si="8"/>
        <v>0</v>
      </c>
      <c r="E319" s="191">
        <f t="shared" si="9"/>
        <v>0</v>
      </c>
    </row>
    <row r="320" spans="1:5" x14ac:dyDescent="0.2">
      <c r="A320" t="s">
        <v>288</v>
      </c>
      <c r="B320" s="189">
        <v>1525.67</v>
      </c>
      <c r="C320" s="189">
        <v>1525.67</v>
      </c>
      <c r="D320" s="190">
        <f t="shared" si="8"/>
        <v>0</v>
      </c>
      <c r="E320" s="191">
        <f t="shared" si="9"/>
        <v>0</v>
      </c>
    </row>
    <row r="321" spans="1:5" x14ac:dyDescent="0.2">
      <c r="A321" t="s">
        <v>290</v>
      </c>
      <c r="B321" s="189">
        <v>1436</v>
      </c>
      <c r="C321" s="189">
        <v>1436</v>
      </c>
      <c r="D321" s="190">
        <f t="shared" si="8"/>
        <v>0</v>
      </c>
      <c r="E321" s="191">
        <f t="shared" si="9"/>
        <v>0</v>
      </c>
    </row>
    <row r="322" spans="1:5" x14ac:dyDescent="0.2">
      <c r="A322" t="s">
        <v>292</v>
      </c>
      <c r="B322" s="189">
        <v>1310.4000000000001</v>
      </c>
      <c r="C322" s="189">
        <v>1310.4000000000001</v>
      </c>
      <c r="D322" s="190">
        <f t="shared" si="8"/>
        <v>0</v>
      </c>
      <c r="E322" s="191">
        <f t="shared" si="9"/>
        <v>0</v>
      </c>
    </row>
    <row r="323" spans="1:5" x14ac:dyDescent="0.2">
      <c r="A323" t="s">
        <v>879</v>
      </c>
      <c r="B323" s="189">
        <v>815</v>
      </c>
      <c r="C323" s="189">
        <v>815</v>
      </c>
      <c r="D323" s="190">
        <f t="shared" ref="D323:D386" si="10">B323-C323</f>
        <v>0</v>
      </c>
      <c r="E323" s="191">
        <f t="shared" ref="E323:E386" si="11">D323/C323</f>
        <v>0</v>
      </c>
    </row>
    <row r="324" spans="1:5" x14ac:dyDescent="0.2">
      <c r="A324" t="s">
        <v>881</v>
      </c>
      <c r="B324" s="189">
        <v>774.5</v>
      </c>
      <c r="C324" s="189">
        <v>774.5</v>
      </c>
      <c r="D324" s="190">
        <f t="shared" si="10"/>
        <v>0</v>
      </c>
      <c r="E324" s="191">
        <f t="shared" si="11"/>
        <v>0</v>
      </c>
    </row>
    <row r="325" spans="1:5" x14ac:dyDescent="0.2">
      <c r="A325" t="s">
        <v>882</v>
      </c>
      <c r="B325" s="189">
        <v>733.67</v>
      </c>
      <c r="C325" s="189">
        <v>733.67</v>
      </c>
      <c r="D325" s="190">
        <f t="shared" si="10"/>
        <v>0</v>
      </c>
      <c r="E325" s="191">
        <f t="shared" si="11"/>
        <v>0</v>
      </c>
    </row>
    <row r="326" spans="1:5" x14ac:dyDescent="0.2">
      <c r="A326" t="s">
        <v>883</v>
      </c>
      <c r="B326" s="189">
        <v>692.75</v>
      </c>
      <c r="C326" s="189">
        <v>692.75</v>
      </c>
      <c r="D326" s="190">
        <f t="shared" si="10"/>
        <v>0</v>
      </c>
      <c r="E326" s="191">
        <f t="shared" si="11"/>
        <v>0</v>
      </c>
    </row>
    <row r="327" spans="1:5" x14ac:dyDescent="0.2">
      <c r="A327" t="s">
        <v>884</v>
      </c>
      <c r="B327" s="189">
        <v>668.4</v>
      </c>
      <c r="C327" s="189">
        <v>668.4</v>
      </c>
      <c r="D327" s="190">
        <f t="shared" si="10"/>
        <v>0</v>
      </c>
      <c r="E327" s="191">
        <f t="shared" si="11"/>
        <v>0</v>
      </c>
    </row>
    <row r="328" spans="1:5" x14ac:dyDescent="0.2">
      <c r="A328" t="s">
        <v>885</v>
      </c>
      <c r="B328" s="189">
        <v>1775</v>
      </c>
      <c r="C328" s="189">
        <v>1775</v>
      </c>
      <c r="D328" s="190">
        <f t="shared" si="10"/>
        <v>0</v>
      </c>
      <c r="E328" s="191">
        <f t="shared" si="11"/>
        <v>0</v>
      </c>
    </row>
    <row r="329" spans="1:5" x14ac:dyDescent="0.2">
      <c r="A329" t="s">
        <v>887</v>
      </c>
      <c r="B329" s="189">
        <v>1686.5</v>
      </c>
      <c r="C329" s="189">
        <v>1686.5</v>
      </c>
      <c r="D329" s="190">
        <f t="shared" si="10"/>
        <v>0</v>
      </c>
      <c r="E329" s="191">
        <f t="shared" si="11"/>
        <v>0</v>
      </c>
    </row>
    <row r="330" spans="1:5" x14ac:dyDescent="0.2">
      <c r="A330" t="s">
        <v>888</v>
      </c>
      <c r="B330" s="189">
        <v>1597.67</v>
      </c>
      <c r="C330" s="189">
        <v>1597.67</v>
      </c>
      <c r="D330" s="190">
        <f t="shared" si="10"/>
        <v>0</v>
      </c>
      <c r="E330" s="191">
        <f t="shared" si="11"/>
        <v>0</v>
      </c>
    </row>
    <row r="331" spans="1:5" x14ac:dyDescent="0.2">
      <c r="A331" t="s">
        <v>889</v>
      </c>
      <c r="B331" s="189">
        <v>1508.75</v>
      </c>
      <c r="C331" s="189">
        <v>1508.75</v>
      </c>
      <c r="D331" s="190">
        <f t="shared" si="10"/>
        <v>0</v>
      </c>
      <c r="E331" s="191">
        <f t="shared" si="11"/>
        <v>0</v>
      </c>
    </row>
    <row r="332" spans="1:5" x14ac:dyDescent="0.2">
      <c r="A332" t="s">
        <v>890</v>
      </c>
      <c r="B332" s="189">
        <v>1455.6</v>
      </c>
      <c r="C332" s="189">
        <v>1455.6</v>
      </c>
      <c r="D332" s="190">
        <f t="shared" si="10"/>
        <v>0</v>
      </c>
      <c r="E332" s="191">
        <f t="shared" si="11"/>
        <v>0</v>
      </c>
    </row>
    <row r="333" spans="1:5" x14ac:dyDescent="0.2">
      <c r="A333" t="s">
        <v>891</v>
      </c>
      <c r="B333" s="189">
        <v>190</v>
      </c>
      <c r="C333" s="189">
        <v>190</v>
      </c>
      <c r="D333" s="190">
        <f t="shared" si="10"/>
        <v>0</v>
      </c>
      <c r="E333" s="191">
        <f t="shared" si="11"/>
        <v>0</v>
      </c>
    </row>
    <row r="334" spans="1:5" x14ac:dyDescent="0.2">
      <c r="A334" t="s">
        <v>893</v>
      </c>
      <c r="B334" s="189">
        <v>180.5</v>
      </c>
      <c r="C334" s="189">
        <v>180.5</v>
      </c>
      <c r="D334" s="190">
        <f t="shared" si="10"/>
        <v>0</v>
      </c>
      <c r="E334" s="191">
        <f t="shared" si="11"/>
        <v>0</v>
      </c>
    </row>
    <row r="335" spans="1:5" x14ac:dyDescent="0.2">
      <c r="A335" t="s">
        <v>894</v>
      </c>
      <c r="B335" s="189">
        <v>171</v>
      </c>
      <c r="C335" s="189">
        <v>171</v>
      </c>
      <c r="D335" s="190">
        <f t="shared" si="10"/>
        <v>0</v>
      </c>
      <c r="E335" s="191">
        <f t="shared" si="11"/>
        <v>0</v>
      </c>
    </row>
    <row r="336" spans="1:5" x14ac:dyDescent="0.2">
      <c r="A336" t="s">
        <v>895</v>
      </c>
      <c r="B336" s="189">
        <v>161.5</v>
      </c>
      <c r="C336" s="189">
        <v>161.5</v>
      </c>
      <c r="D336" s="190">
        <f t="shared" si="10"/>
        <v>0</v>
      </c>
      <c r="E336" s="191">
        <f t="shared" si="11"/>
        <v>0</v>
      </c>
    </row>
    <row r="337" spans="1:5" x14ac:dyDescent="0.2">
      <c r="A337" t="s">
        <v>896</v>
      </c>
      <c r="B337" s="189">
        <v>155.80000000000001</v>
      </c>
      <c r="C337" s="189">
        <v>155.80000000000001</v>
      </c>
      <c r="D337" s="190">
        <f t="shared" si="10"/>
        <v>0</v>
      </c>
      <c r="E337" s="191">
        <f t="shared" si="11"/>
        <v>0</v>
      </c>
    </row>
    <row r="338" spans="1:5" x14ac:dyDescent="0.2">
      <c r="A338" t="s">
        <v>897</v>
      </c>
      <c r="B338" s="189">
        <v>3920</v>
      </c>
      <c r="C338" s="189">
        <v>3920</v>
      </c>
      <c r="D338" s="190">
        <f t="shared" si="10"/>
        <v>0</v>
      </c>
      <c r="E338" s="191">
        <f t="shared" si="11"/>
        <v>0</v>
      </c>
    </row>
    <row r="339" spans="1:5" x14ac:dyDescent="0.2">
      <c r="A339" t="s">
        <v>898</v>
      </c>
      <c r="B339" s="189">
        <v>3724</v>
      </c>
      <c r="C339" s="189">
        <v>3724</v>
      </c>
      <c r="D339" s="190">
        <f t="shared" si="10"/>
        <v>0</v>
      </c>
      <c r="E339" s="191">
        <f t="shared" si="11"/>
        <v>0</v>
      </c>
    </row>
    <row r="340" spans="1:5" x14ac:dyDescent="0.2">
      <c r="A340" t="s">
        <v>899</v>
      </c>
      <c r="B340" s="189">
        <v>3332</v>
      </c>
      <c r="C340" s="189">
        <v>3332</v>
      </c>
      <c r="D340" s="190">
        <f t="shared" si="10"/>
        <v>0</v>
      </c>
      <c r="E340" s="191">
        <f t="shared" si="11"/>
        <v>0</v>
      </c>
    </row>
    <row r="341" spans="1:5" x14ac:dyDescent="0.2">
      <c r="A341" t="s">
        <v>900</v>
      </c>
      <c r="B341" s="189">
        <v>3136</v>
      </c>
      <c r="C341" s="189">
        <v>3136</v>
      </c>
      <c r="D341" s="190">
        <f t="shared" si="10"/>
        <v>0</v>
      </c>
      <c r="E341" s="191">
        <f t="shared" si="11"/>
        <v>0</v>
      </c>
    </row>
    <row r="342" spans="1:5" x14ac:dyDescent="0.2">
      <c r="A342" t="s">
        <v>901</v>
      </c>
      <c r="B342" s="189">
        <v>2861.6</v>
      </c>
      <c r="C342" s="189">
        <v>2861.6</v>
      </c>
      <c r="D342" s="190">
        <f t="shared" si="10"/>
        <v>0</v>
      </c>
      <c r="E342" s="191">
        <f t="shared" si="11"/>
        <v>0</v>
      </c>
    </row>
    <row r="343" spans="1:5" x14ac:dyDescent="0.2">
      <c r="A343" t="s">
        <v>904</v>
      </c>
      <c r="B343" s="189">
        <v>10000</v>
      </c>
      <c r="C343" s="189">
        <v>10000</v>
      </c>
      <c r="D343" s="190">
        <f t="shared" si="10"/>
        <v>0</v>
      </c>
      <c r="E343" s="191">
        <f t="shared" si="11"/>
        <v>0</v>
      </c>
    </row>
    <row r="344" spans="1:5" x14ac:dyDescent="0.2">
      <c r="A344" t="s">
        <v>905</v>
      </c>
      <c r="B344" s="189">
        <v>1100</v>
      </c>
      <c r="C344" s="189">
        <v>1100</v>
      </c>
      <c r="D344" s="190">
        <f t="shared" si="10"/>
        <v>0</v>
      </c>
      <c r="E344" s="191">
        <f t="shared" si="11"/>
        <v>0</v>
      </c>
    </row>
    <row r="345" spans="1:5" x14ac:dyDescent="0.2">
      <c r="A345" t="s">
        <v>906</v>
      </c>
      <c r="B345" s="189">
        <v>1850</v>
      </c>
      <c r="C345" s="189">
        <v>1850</v>
      </c>
      <c r="D345" s="190">
        <f t="shared" si="10"/>
        <v>0</v>
      </c>
      <c r="E345" s="191">
        <f t="shared" si="11"/>
        <v>0</v>
      </c>
    </row>
    <row r="346" spans="1:5" x14ac:dyDescent="0.2">
      <c r="A346" t="s">
        <v>907</v>
      </c>
      <c r="B346" s="189">
        <v>1400</v>
      </c>
      <c r="C346" s="189">
        <v>1400</v>
      </c>
      <c r="D346" s="190">
        <f t="shared" si="10"/>
        <v>0</v>
      </c>
      <c r="E346" s="191">
        <f t="shared" si="11"/>
        <v>0</v>
      </c>
    </row>
    <row r="347" spans="1:5" x14ac:dyDescent="0.2">
      <c r="A347" t="s">
        <v>908</v>
      </c>
      <c r="B347" s="189">
        <v>1330</v>
      </c>
      <c r="C347" s="189">
        <v>1330</v>
      </c>
      <c r="D347" s="190">
        <f t="shared" si="10"/>
        <v>0</v>
      </c>
      <c r="E347" s="191">
        <f t="shared" si="11"/>
        <v>0</v>
      </c>
    </row>
    <row r="348" spans="1:5" x14ac:dyDescent="0.2">
      <c r="A348" t="s">
        <v>909</v>
      </c>
      <c r="B348" s="189">
        <v>1190</v>
      </c>
      <c r="C348" s="189">
        <v>1190</v>
      </c>
      <c r="D348" s="190">
        <f t="shared" si="10"/>
        <v>0</v>
      </c>
      <c r="E348" s="191">
        <f t="shared" si="11"/>
        <v>0</v>
      </c>
    </row>
    <row r="349" spans="1:5" x14ac:dyDescent="0.2">
      <c r="A349" t="s">
        <v>910</v>
      </c>
      <c r="B349" s="189">
        <v>1120</v>
      </c>
      <c r="C349" s="189">
        <v>1120</v>
      </c>
      <c r="D349" s="190">
        <f t="shared" si="10"/>
        <v>0</v>
      </c>
      <c r="E349" s="191">
        <f t="shared" si="11"/>
        <v>0</v>
      </c>
    </row>
    <row r="350" spans="1:5" x14ac:dyDescent="0.2">
      <c r="A350" t="s">
        <v>911</v>
      </c>
      <c r="B350" s="189">
        <v>1022</v>
      </c>
      <c r="C350" s="189">
        <v>1022</v>
      </c>
      <c r="D350" s="190">
        <f t="shared" si="10"/>
        <v>0</v>
      </c>
      <c r="E350" s="191">
        <f t="shared" si="11"/>
        <v>0</v>
      </c>
    </row>
    <row r="351" spans="1:5" x14ac:dyDescent="0.2">
      <c r="A351" t="s">
        <v>423</v>
      </c>
      <c r="B351" s="189">
        <v>150</v>
      </c>
      <c r="C351" s="189">
        <v>150</v>
      </c>
      <c r="D351" s="190">
        <f t="shared" si="10"/>
        <v>0</v>
      </c>
      <c r="E351" s="191">
        <f t="shared" si="11"/>
        <v>0</v>
      </c>
    </row>
    <row r="352" spans="1:5" x14ac:dyDescent="0.2">
      <c r="A352" t="s">
        <v>425</v>
      </c>
      <c r="B352" s="189">
        <v>142.5</v>
      </c>
      <c r="C352" s="189">
        <v>142.5</v>
      </c>
      <c r="D352" s="190">
        <f t="shared" si="10"/>
        <v>0</v>
      </c>
      <c r="E352" s="191">
        <f t="shared" si="11"/>
        <v>0</v>
      </c>
    </row>
    <row r="353" spans="1:5" x14ac:dyDescent="0.2">
      <c r="A353" t="s">
        <v>427</v>
      </c>
      <c r="B353" s="189">
        <v>127.67</v>
      </c>
      <c r="C353" s="189">
        <v>127.67</v>
      </c>
      <c r="D353" s="190">
        <f t="shared" si="10"/>
        <v>0</v>
      </c>
      <c r="E353" s="191">
        <f t="shared" si="11"/>
        <v>0</v>
      </c>
    </row>
    <row r="354" spans="1:5" x14ac:dyDescent="0.2">
      <c r="A354" t="s">
        <v>429</v>
      </c>
      <c r="B354" s="189">
        <v>120</v>
      </c>
      <c r="C354" s="189">
        <v>120</v>
      </c>
      <c r="D354" s="190">
        <f t="shared" si="10"/>
        <v>0</v>
      </c>
      <c r="E354" s="191">
        <f t="shared" si="11"/>
        <v>0</v>
      </c>
    </row>
    <row r="355" spans="1:5" x14ac:dyDescent="0.2">
      <c r="A355" t="s">
        <v>430</v>
      </c>
      <c r="B355" s="189">
        <v>109.6</v>
      </c>
      <c r="C355" s="189">
        <v>109.6</v>
      </c>
      <c r="D355" s="190">
        <f t="shared" si="10"/>
        <v>0</v>
      </c>
      <c r="E355" s="191">
        <f t="shared" si="11"/>
        <v>0</v>
      </c>
    </row>
    <row r="356" spans="1:5" x14ac:dyDescent="0.2">
      <c r="A356" t="s">
        <v>912</v>
      </c>
      <c r="B356" s="189">
        <v>119.5</v>
      </c>
      <c r="C356" s="189">
        <v>119.5</v>
      </c>
      <c r="D356" s="190">
        <f t="shared" si="10"/>
        <v>0</v>
      </c>
      <c r="E356" s="191">
        <f t="shared" si="11"/>
        <v>0</v>
      </c>
    </row>
    <row r="357" spans="1:5" x14ac:dyDescent="0.2">
      <c r="A357" t="s">
        <v>227</v>
      </c>
      <c r="B357" s="189">
        <v>395</v>
      </c>
      <c r="C357" s="189">
        <v>395</v>
      </c>
      <c r="D357" s="190">
        <f t="shared" si="10"/>
        <v>0</v>
      </c>
      <c r="E357" s="191">
        <f t="shared" si="11"/>
        <v>0</v>
      </c>
    </row>
    <row r="358" spans="1:5" x14ac:dyDescent="0.2">
      <c r="A358" t="s">
        <v>228</v>
      </c>
      <c r="B358" s="189">
        <v>375.5</v>
      </c>
      <c r="C358" s="189">
        <v>375.5</v>
      </c>
      <c r="D358" s="190">
        <f t="shared" si="10"/>
        <v>0</v>
      </c>
      <c r="E358" s="191">
        <f t="shared" si="11"/>
        <v>0</v>
      </c>
    </row>
    <row r="359" spans="1:5" x14ac:dyDescent="0.2">
      <c r="A359" t="s">
        <v>230</v>
      </c>
      <c r="B359" s="189">
        <v>335.67</v>
      </c>
      <c r="C359" s="189">
        <v>335.67</v>
      </c>
      <c r="D359" s="190">
        <f t="shared" si="10"/>
        <v>0</v>
      </c>
      <c r="E359" s="191">
        <f t="shared" si="11"/>
        <v>0</v>
      </c>
    </row>
    <row r="360" spans="1:5" x14ac:dyDescent="0.2">
      <c r="A360" t="s">
        <v>232</v>
      </c>
      <c r="B360" s="189">
        <v>316</v>
      </c>
      <c r="C360" s="189">
        <v>316</v>
      </c>
      <c r="D360" s="190">
        <f t="shared" si="10"/>
        <v>0</v>
      </c>
      <c r="E360" s="191">
        <f t="shared" si="11"/>
        <v>0</v>
      </c>
    </row>
    <row r="361" spans="1:5" x14ac:dyDescent="0.2">
      <c r="A361" t="s">
        <v>233</v>
      </c>
      <c r="B361" s="189">
        <v>288.39999999999998</v>
      </c>
      <c r="C361" s="189">
        <v>288.39999999999998</v>
      </c>
      <c r="D361" s="190">
        <f t="shared" si="10"/>
        <v>0</v>
      </c>
      <c r="E361" s="191">
        <f t="shared" si="11"/>
        <v>0</v>
      </c>
    </row>
    <row r="362" spans="1:5" x14ac:dyDescent="0.2">
      <c r="A362" t="s">
        <v>234</v>
      </c>
      <c r="B362" s="189">
        <v>395</v>
      </c>
      <c r="C362" s="189">
        <v>395</v>
      </c>
      <c r="D362" s="190">
        <f t="shared" si="10"/>
        <v>0</v>
      </c>
      <c r="E362" s="191">
        <f t="shared" si="11"/>
        <v>0</v>
      </c>
    </row>
    <row r="363" spans="1:5" x14ac:dyDescent="0.2">
      <c r="A363" t="s">
        <v>235</v>
      </c>
      <c r="B363" s="189">
        <v>375.5</v>
      </c>
      <c r="C363" s="189">
        <v>375.5</v>
      </c>
      <c r="D363" s="190">
        <f t="shared" si="10"/>
        <v>0</v>
      </c>
      <c r="E363" s="191">
        <f t="shared" si="11"/>
        <v>0</v>
      </c>
    </row>
    <row r="364" spans="1:5" x14ac:dyDescent="0.2">
      <c r="A364" t="s">
        <v>237</v>
      </c>
      <c r="B364" s="189">
        <v>335.67</v>
      </c>
      <c r="C364" s="189">
        <v>335.67</v>
      </c>
      <c r="D364" s="190">
        <f t="shared" si="10"/>
        <v>0</v>
      </c>
      <c r="E364" s="191">
        <f t="shared" si="11"/>
        <v>0</v>
      </c>
    </row>
    <row r="365" spans="1:5" x14ac:dyDescent="0.2">
      <c r="A365" t="s">
        <v>239</v>
      </c>
      <c r="B365" s="189">
        <v>316</v>
      </c>
      <c r="C365" s="189">
        <v>316</v>
      </c>
      <c r="D365" s="190">
        <f t="shared" si="10"/>
        <v>0</v>
      </c>
      <c r="E365" s="191">
        <f t="shared" si="11"/>
        <v>0</v>
      </c>
    </row>
    <row r="366" spans="1:5" x14ac:dyDescent="0.2">
      <c r="A366" t="s">
        <v>240</v>
      </c>
      <c r="B366" s="189">
        <v>288.39999999999998</v>
      </c>
      <c r="C366" s="189">
        <v>288.39999999999998</v>
      </c>
      <c r="D366" s="190">
        <f t="shared" si="10"/>
        <v>0</v>
      </c>
      <c r="E366" s="191">
        <f t="shared" si="11"/>
        <v>0</v>
      </c>
    </row>
    <row r="367" spans="1:5" x14ac:dyDescent="0.2">
      <c r="A367" t="s">
        <v>314</v>
      </c>
      <c r="B367" s="189">
        <v>620</v>
      </c>
      <c r="C367" s="189">
        <v>620</v>
      </c>
      <c r="D367" s="190">
        <f t="shared" si="10"/>
        <v>0</v>
      </c>
      <c r="E367" s="191">
        <f t="shared" si="11"/>
        <v>0</v>
      </c>
    </row>
    <row r="368" spans="1:5" x14ac:dyDescent="0.2">
      <c r="A368" t="s">
        <v>315</v>
      </c>
      <c r="B368" s="189">
        <v>589</v>
      </c>
      <c r="C368" s="189">
        <v>589</v>
      </c>
      <c r="D368" s="190">
        <f t="shared" si="10"/>
        <v>0</v>
      </c>
      <c r="E368" s="191">
        <f t="shared" si="11"/>
        <v>0</v>
      </c>
    </row>
    <row r="369" spans="1:5" x14ac:dyDescent="0.2">
      <c r="A369" t="s">
        <v>317</v>
      </c>
      <c r="B369" s="189">
        <v>527</v>
      </c>
      <c r="C369" s="189">
        <v>527</v>
      </c>
      <c r="D369" s="190">
        <f t="shared" si="10"/>
        <v>0</v>
      </c>
      <c r="E369" s="191">
        <f t="shared" si="11"/>
        <v>0</v>
      </c>
    </row>
    <row r="370" spans="1:5" x14ac:dyDescent="0.2">
      <c r="A370" t="s">
        <v>319</v>
      </c>
      <c r="B370" s="189">
        <v>496</v>
      </c>
      <c r="C370" s="189">
        <v>496</v>
      </c>
      <c r="D370" s="190">
        <f t="shared" si="10"/>
        <v>0</v>
      </c>
      <c r="E370" s="191">
        <f t="shared" si="11"/>
        <v>0</v>
      </c>
    </row>
    <row r="371" spans="1:5" x14ac:dyDescent="0.2">
      <c r="A371" t="s">
        <v>320</v>
      </c>
      <c r="B371" s="189">
        <v>508.4</v>
      </c>
      <c r="C371" s="189">
        <v>508.4</v>
      </c>
      <c r="D371" s="190">
        <f t="shared" si="10"/>
        <v>0</v>
      </c>
      <c r="E371" s="191">
        <f t="shared" si="11"/>
        <v>0</v>
      </c>
    </row>
    <row r="372" spans="1:5" x14ac:dyDescent="0.2">
      <c r="A372" t="s">
        <v>336</v>
      </c>
      <c r="B372" s="189">
        <v>1400</v>
      </c>
      <c r="C372" s="189">
        <v>1400</v>
      </c>
      <c r="D372" s="190">
        <f t="shared" si="10"/>
        <v>0</v>
      </c>
      <c r="E372" s="191">
        <f t="shared" si="11"/>
        <v>0</v>
      </c>
    </row>
    <row r="373" spans="1:5" x14ac:dyDescent="0.2">
      <c r="A373" t="s">
        <v>337</v>
      </c>
      <c r="B373" s="189">
        <v>1330</v>
      </c>
      <c r="C373" s="189">
        <v>1330</v>
      </c>
      <c r="D373" s="190">
        <f t="shared" si="10"/>
        <v>0</v>
      </c>
      <c r="E373" s="191">
        <f t="shared" si="11"/>
        <v>0</v>
      </c>
    </row>
    <row r="374" spans="1:5" x14ac:dyDescent="0.2">
      <c r="A374" t="s">
        <v>339</v>
      </c>
      <c r="B374" s="189">
        <v>1190</v>
      </c>
      <c r="C374" s="189">
        <v>1190</v>
      </c>
      <c r="D374" s="190">
        <f t="shared" si="10"/>
        <v>0</v>
      </c>
      <c r="E374" s="191">
        <f t="shared" si="11"/>
        <v>0</v>
      </c>
    </row>
    <row r="375" spans="1:5" x14ac:dyDescent="0.2">
      <c r="A375" t="s">
        <v>341</v>
      </c>
      <c r="B375" s="189">
        <v>1120</v>
      </c>
      <c r="C375" s="189">
        <v>1120</v>
      </c>
      <c r="D375" s="190">
        <f t="shared" si="10"/>
        <v>0</v>
      </c>
      <c r="E375" s="191">
        <f t="shared" si="11"/>
        <v>0</v>
      </c>
    </row>
    <row r="376" spans="1:5" x14ac:dyDescent="0.2">
      <c r="A376" t="s">
        <v>343</v>
      </c>
      <c r="B376" s="189">
        <v>1022</v>
      </c>
      <c r="C376" s="189">
        <v>1022</v>
      </c>
      <c r="D376" s="190">
        <f t="shared" si="10"/>
        <v>0</v>
      </c>
      <c r="E376" s="191">
        <f t="shared" si="11"/>
        <v>0</v>
      </c>
    </row>
    <row r="377" spans="1:5" x14ac:dyDescent="0.2">
      <c r="A377" t="s">
        <v>663</v>
      </c>
      <c r="B377" s="189">
        <v>1591</v>
      </c>
      <c r="C377" s="189">
        <v>1591</v>
      </c>
      <c r="D377" s="190">
        <f t="shared" si="10"/>
        <v>0</v>
      </c>
      <c r="E377" s="191">
        <f t="shared" si="11"/>
        <v>0</v>
      </c>
    </row>
    <row r="378" spans="1:5" x14ac:dyDescent="0.2">
      <c r="A378" t="s">
        <v>664</v>
      </c>
      <c r="B378" s="189">
        <v>1297</v>
      </c>
      <c r="C378" s="189">
        <v>1297</v>
      </c>
      <c r="D378" s="190">
        <f t="shared" si="10"/>
        <v>0</v>
      </c>
      <c r="E378" s="191">
        <f t="shared" si="11"/>
        <v>0</v>
      </c>
    </row>
    <row r="379" spans="1:5" x14ac:dyDescent="0.2">
      <c r="A379" t="s">
        <v>665</v>
      </c>
      <c r="B379" s="189">
        <v>355</v>
      </c>
      <c r="C379" s="189">
        <v>355</v>
      </c>
      <c r="D379" s="190">
        <f t="shared" si="10"/>
        <v>0</v>
      </c>
      <c r="E379" s="191">
        <f t="shared" si="11"/>
        <v>0</v>
      </c>
    </row>
    <row r="380" spans="1:5" x14ac:dyDescent="0.2">
      <c r="A380" t="s">
        <v>666</v>
      </c>
      <c r="B380" s="189">
        <v>355</v>
      </c>
      <c r="C380" s="189">
        <v>355</v>
      </c>
      <c r="D380" s="190">
        <f t="shared" si="10"/>
        <v>0</v>
      </c>
      <c r="E380" s="191">
        <f t="shared" si="11"/>
        <v>0</v>
      </c>
    </row>
    <row r="381" spans="1:5" x14ac:dyDescent="0.2">
      <c r="A381" t="s">
        <v>667</v>
      </c>
      <c r="B381" s="189">
        <v>355</v>
      </c>
      <c r="C381" s="189">
        <v>355</v>
      </c>
      <c r="D381" s="190">
        <f t="shared" si="10"/>
        <v>0</v>
      </c>
      <c r="E381" s="191">
        <f t="shared" si="11"/>
        <v>0</v>
      </c>
    </row>
    <row r="382" spans="1:5" x14ac:dyDescent="0.2">
      <c r="A382" t="s">
        <v>668</v>
      </c>
      <c r="B382" s="189">
        <v>355</v>
      </c>
      <c r="C382" s="189">
        <v>355</v>
      </c>
      <c r="D382" s="190">
        <f t="shared" si="10"/>
        <v>0</v>
      </c>
      <c r="E382" s="191">
        <f t="shared" si="11"/>
        <v>0</v>
      </c>
    </row>
    <row r="383" spans="1:5" x14ac:dyDescent="0.2">
      <c r="A383" t="s">
        <v>669</v>
      </c>
      <c r="B383" s="189">
        <v>355</v>
      </c>
      <c r="C383" s="189">
        <v>355</v>
      </c>
      <c r="D383" s="190">
        <f t="shared" si="10"/>
        <v>0</v>
      </c>
      <c r="E383" s="191">
        <f t="shared" si="11"/>
        <v>0</v>
      </c>
    </row>
    <row r="384" spans="1:5" x14ac:dyDescent="0.2">
      <c r="A384" t="s">
        <v>1008</v>
      </c>
      <c r="B384" s="189">
        <v>230.75</v>
      </c>
      <c r="C384" s="189" t="e">
        <v>#N/A</v>
      </c>
      <c r="D384" s="190" t="e">
        <f t="shared" si="10"/>
        <v>#N/A</v>
      </c>
      <c r="E384" s="191" t="e">
        <f t="shared" si="11"/>
        <v>#N/A</v>
      </c>
    </row>
    <row r="385" spans="1:5" x14ac:dyDescent="0.2">
      <c r="A385" t="s">
        <v>670</v>
      </c>
      <c r="B385" s="189">
        <v>604</v>
      </c>
      <c r="C385" s="189">
        <v>604</v>
      </c>
      <c r="D385" s="190">
        <f t="shared" si="10"/>
        <v>0</v>
      </c>
      <c r="E385" s="191">
        <f t="shared" si="11"/>
        <v>0</v>
      </c>
    </row>
    <row r="386" spans="1:5" x14ac:dyDescent="0.2">
      <c r="A386" t="s">
        <v>671</v>
      </c>
      <c r="B386" s="189">
        <v>604</v>
      </c>
      <c r="C386" s="189">
        <v>604</v>
      </c>
      <c r="D386" s="190">
        <f t="shared" si="10"/>
        <v>0</v>
      </c>
      <c r="E386" s="191">
        <f t="shared" si="11"/>
        <v>0</v>
      </c>
    </row>
    <row r="387" spans="1:5" x14ac:dyDescent="0.2">
      <c r="A387" t="s">
        <v>672</v>
      </c>
      <c r="B387" s="189">
        <v>604</v>
      </c>
      <c r="C387" s="189">
        <v>604</v>
      </c>
      <c r="D387" s="190">
        <f t="shared" ref="D387:D450" si="12">B387-C387</f>
        <v>0</v>
      </c>
      <c r="E387" s="191">
        <f t="shared" ref="E387:E450" si="13">D387/C387</f>
        <v>0</v>
      </c>
    </row>
    <row r="388" spans="1:5" x14ac:dyDescent="0.2">
      <c r="A388" t="s">
        <v>673</v>
      </c>
      <c r="B388" s="189">
        <v>604</v>
      </c>
      <c r="C388" s="189">
        <v>604</v>
      </c>
      <c r="D388" s="190">
        <f t="shared" si="12"/>
        <v>0</v>
      </c>
      <c r="E388" s="191">
        <f t="shared" si="13"/>
        <v>0</v>
      </c>
    </row>
    <row r="389" spans="1:5" x14ac:dyDescent="0.2">
      <c r="A389" t="s">
        <v>674</v>
      </c>
      <c r="B389" s="189">
        <v>604</v>
      </c>
      <c r="C389" s="189">
        <v>604</v>
      </c>
      <c r="D389" s="190">
        <f t="shared" si="12"/>
        <v>0</v>
      </c>
      <c r="E389" s="191">
        <f t="shared" si="13"/>
        <v>0</v>
      </c>
    </row>
    <row r="390" spans="1:5" x14ac:dyDescent="0.2">
      <c r="A390" t="s">
        <v>1009</v>
      </c>
      <c r="B390" s="189">
        <v>392.6</v>
      </c>
      <c r="C390" s="189" t="e">
        <v>#N/A</v>
      </c>
      <c r="D390" s="190" t="e">
        <f t="shared" si="12"/>
        <v>#N/A</v>
      </c>
      <c r="E390" s="191" t="e">
        <f t="shared" si="13"/>
        <v>#N/A</v>
      </c>
    </row>
    <row r="391" spans="1:5" x14ac:dyDescent="0.2">
      <c r="A391" t="s">
        <v>324</v>
      </c>
      <c r="B391" s="189">
        <v>1103</v>
      </c>
      <c r="C391" s="189">
        <v>1103</v>
      </c>
      <c r="D391" s="190">
        <f t="shared" si="12"/>
        <v>0</v>
      </c>
      <c r="E391" s="191">
        <f t="shared" si="13"/>
        <v>0</v>
      </c>
    </row>
    <row r="392" spans="1:5" x14ac:dyDescent="0.2">
      <c r="A392" t="s">
        <v>325</v>
      </c>
      <c r="B392" s="189">
        <v>1103</v>
      </c>
      <c r="C392" s="189">
        <v>1103</v>
      </c>
      <c r="D392" s="190">
        <f t="shared" si="12"/>
        <v>0</v>
      </c>
      <c r="E392" s="191">
        <f t="shared" si="13"/>
        <v>0</v>
      </c>
    </row>
    <row r="393" spans="1:5" x14ac:dyDescent="0.2">
      <c r="A393" t="s">
        <v>326</v>
      </c>
      <c r="B393" s="189">
        <v>1103</v>
      </c>
      <c r="C393" s="189">
        <v>1103</v>
      </c>
      <c r="D393" s="190">
        <f t="shared" si="12"/>
        <v>0</v>
      </c>
      <c r="E393" s="191">
        <f t="shared" si="13"/>
        <v>0</v>
      </c>
    </row>
    <row r="394" spans="1:5" x14ac:dyDescent="0.2">
      <c r="A394" t="s">
        <v>327</v>
      </c>
      <c r="B394" s="189">
        <v>1103</v>
      </c>
      <c r="C394" s="189">
        <v>1103</v>
      </c>
      <c r="D394" s="190">
        <f t="shared" si="12"/>
        <v>0</v>
      </c>
      <c r="E394" s="191">
        <f t="shared" si="13"/>
        <v>0</v>
      </c>
    </row>
    <row r="395" spans="1:5" x14ac:dyDescent="0.2">
      <c r="A395" t="s">
        <v>328</v>
      </c>
      <c r="B395" s="189">
        <v>1103</v>
      </c>
      <c r="C395" s="189">
        <v>1103</v>
      </c>
      <c r="D395" s="190">
        <f t="shared" si="12"/>
        <v>0</v>
      </c>
      <c r="E395" s="191">
        <f t="shared" si="13"/>
        <v>0</v>
      </c>
    </row>
    <row r="396" spans="1:5" x14ac:dyDescent="0.2">
      <c r="A396" t="s">
        <v>1213</v>
      </c>
      <c r="B396" s="189">
        <v>550</v>
      </c>
      <c r="C396" s="189" t="e">
        <v>#N/A</v>
      </c>
      <c r="D396" s="190" t="e">
        <f t="shared" si="12"/>
        <v>#N/A</v>
      </c>
      <c r="E396" s="191" t="e">
        <f t="shared" si="13"/>
        <v>#N/A</v>
      </c>
    </row>
    <row r="397" spans="1:5" x14ac:dyDescent="0.2">
      <c r="A397" t="s">
        <v>675</v>
      </c>
      <c r="B397" s="189">
        <v>355</v>
      </c>
      <c r="C397" s="189">
        <v>355</v>
      </c>
      <c r="D397" s="190">
        <f t="shared" si="12"/>
        <v>0</v>
      </c>
      <c r="E397" s="191">
        <f t="shared" si="13"/>
        <v>0</v>
      </c>
    </row>
    <row r="398" spans="1:5" x14ac:dyDescent="0.2">
      <c r="A398" t="s">
        <v>676</v>
      </c>
      <c r="B398" s="189">
        <v>355</v>
      </c>
      <c r="C398" s="189">
        <v>355</v>
      </c>
      <c r="D398" s="190">
        <f t="shared" si="12"/>
        <v>0</v>
      </c>
      <c r="E398" s="191">
        <f t="shared" si="13"/>
        <v>0</v>
      </c>
    </row>
    <row r="399" spans="1:5" x14ac:dyDescent="0.2">
      <c r="A399" t="s">
        <v>677</v>
      </c>
      <c r="B399" s="189">
        <v>355</v>
      </c>
      <c r="C399" s="189">
        <v>355</v>
      </c>
      <c r="D399" s="190">
        <f t="shared" si="12"/>
        <v>0</v>
      </c>
      <c r="E399" s="191">
        <f t="shared" si="13"/>
        <v>0</v>
      </c>
    </row>
    <row r="400" spans="1:5" x14ac:dyDescent="0.2">
      <c r="A400" t="s">
        <v>678</v>
      </c>
      <c r="B400" s="189">
        <v>355</v>
      </c>
      <c r="C400" s="189">
        <v>355</v>
      </c>
      <c r="D400" s="190">
        <f t="shared" si="12"/>
        <v>0</v>
      </c>
      <c r="E400" s="191">
        <f t="shared" si="13"/>
        <v>0</v>
      </c>
    </row>
    <row r="401" spans="1:5" x14ac:dyDescent="0.2">
      <c r="A401" t="s">
        <v>679</v>
      </c>
      <c r="B401" s="189">
        <v>355</v>
      </c>
      <c r="C401" s="189">
        <v>355</v>
      </c>
      <c r="D401" s="190">
        <f t="shared" si="12"/>
        <v>0</v>
      </c>
      <c r="E401" s="191">
        <f t="shared" si="13"/>
        <v>0</v>
      </c>
    </row>
    <row r="402" spans="1:5" x14ac:dyDescent="0.2">
      <c r="A402" t="s">
        <v>996</v>
      </c>
      <c r="B402" s="189">
        <v>230.5</v>
      </c>
      <c r="C402" s="189" t="e">
        <v>#N/A</v>
      </c>
      <c r="D402" s="190" t="e">
        <f t="shared" si="12"/>
        <v>#N/A</v>
      </c>
      <c r="E402" s="191" t="e">
        <f t="shared" si="13"/>
        <v>#N/A</v>
      </c>
    </row>
    <row r="403" spans="1:5" x14ac:dyDescent="0.2">
      <c r="A403" t="s">
        <v>680</v>
      </c>
      <c r="B403" s="189">
        <v>634</v>
      </c>
      <c r="C403" s="189">
        <v>634</v>
      </c>
      <c r="D403" s="190">
        <f t="shared" si="12"/>
        <v>0</v>
      </c>
      <c r="E403" s="191">
        <f t="shared" si="13"/>
        <v>0</v>
      </c>
    </row>
    <row r="404" spans="1:5" x14ac:dyDescent="0.2">
      <c r="A404" t="s">
        <v>681</v>
      </c>
      <c r="B404" s="189">
        <v>634</v>
      </c>
      <c r="C404" s="189">
        <v>634</v>
      </c>
      <c r="D404" s="190">
        <f t="shared" si="12"/>
        <v>0</v>
      </c>
      <c r="E404" s="191">
        <f t="shared" si="13"/>
        <v>0</v>
      </c>
    </row>
    <row r="405" spans="1:5" x14ac:dyDescent="0.2">
      <c r="A405" t="s">
        <v>682</v>
      </c>
      <c r="B405" s="189">
        <v>634</v>
      </c>
      <c r="C405" s="189">
        <v>634</v>
      </c>
      <c r="D405" s="190">
        <f t="shared" si="12"/>
        <v>0</v>
      </c>
      <c r="E405" s="191">
        <f t="shared" si="13"/>
        <v>0</v>
      </c>
    </row>
    <row r="406" spans="1:5" x14ac:dyDescent="0.2">
      <c r="A406" t="s">
        <v>683</v>
      </c>
      <c r="B406" s="189">
        <v>634</v>
      </c>
      <c r="C406" s="189">
        <v>634</v>
      </c>
      <c r="D406" s="190">
        <f t="shared" si="12"/>
        <v>0</v>
      </c>
      <c r="E406" s="191">
        <f t="shared" si="13"/>
        <v>0</v>
      </c>
    </row>
    <row r="407" spans="1:5" x14ac:dyDescent="0.2">
      <c r="A407" t="s">
        <v>684</v>
      </c>
      <c r="B407" s="189">
        <v>634</v>
      </c>
      <c r="C407" s="189">
        <v>634</v>
      </c>
      <c r="D407" s="190">
        <f t="shared" si="12"/>
        <v>0</v>
      </c>
      <c r="E407" s="191">
        <f t="shared" si="13"/>
        <v>0</v>
      </c>
    </row>
    <row r="408" spans="1:5" x14ac:dyDescent="0.2">
      <c r="A408" t="s">
        <v>980</v>
      </c>
      <c r="B408" s="189">
        <v>412.5</v>
      </c>
      <c r="C408" s="189" t="e">
        <v>#N/A</v>
      </c>
      <c r="D408" s="190" t="e">
        <f t="shared" si="12"/>
        <v>#N/A</v>
      </c>
      <c r="E408" s="191" t="e">
        <f t="shared" si="13"/>
        <v>#N/A</v>
      </c>
    </row>
    <row r="409" spans="1:5" x14ac:dyDescent="0.2">
      <c r="A409" t="s">
        <v>685</v>
      </c>
      <c r="B409" s="189">
        <v>355</v>
      </c>
      <c r="C409" s="189">
        <v>355</v>
      </c>
      <c r="D409" s="190">
        <f t="shared" si="12"/>
        <v>0</v>
      </c>
      <c r="E409" s="191">
        <f t="shared" si="13"/>
        <v>0</v>
      </c>
    </row>
    <row r="410" spans="1:5" x14ac:dyDescent="0.2">
      <c r="A410" t="s">
        <v>686</v>
      </c>
      <c r="B410" s="189">
        <v>355</v>
      </c>
      <c r="C410" s="189">
        <v>355</v>
      </c>
      <c r="D410" s="190">
        <f t="shared" si="12"/>
        <v>0</v>
      </c>
      <c r="E410" s="191">
        <f t="shared" si="13"/>
        <v>0</v>
      </c>
    </row>
    <row r="411" spans="1:5" x14ac:dyDescent="0.2">
      <c r="A411" t="s">
        <v>687</v>
      </c>
      <c r="B411" s="189">
        <v>355</v>
      </c>
      <c r="C411" s="189">
        <v>355</v>
      </c>
      <c r="D411" s="190">
        <f t="shared" si="12"/>
        <v>0</v>
      </c>
      <c r="E411" s="191">
        <f t="shared" si="13"/>
        <v>0</v>
      </c>
    </row>
    <row r="412" spans="1:5" x14ac:dyDescent="0.2">
      <c r="A412" t="s">
        <v>688</v>
      </c>
      <c r="B412" s="189">
        <v>355</v>
      </c>
      <c r="C412" s="189">
        <v>355</v>
      </c>
      <c r="D412" s="190">
        <f t="shared" si="12"/>
        <v>0</v>
      </c>
      <c r="E412" s="191">
        <f t="shared" si="13"/>
        <v>0</v>
      </c>
    </row>
    <row r="413" spans="1:5" x14ac:dyDescent="0.2">
      <c r="A413" t="s">
        <v>689</v>
      </c>
      <c r="B413" s="189">
        <v>355</v>
      </c>
      <c r="C413" s="189">
        <v>355</v>
      </c>
      <c r="D413" s="190">
        <f t="shared" si="12"/>
        <v>0</v>
      </c>
      <c r="E413" s="191">
        <f t="shared" si="13"/>
        <v>0</v>
      </c>
    </row>
    <row r="414" spans="1:5" x14ac:dyDescent="0.2">
      <c r="A414" t="s">
        <v>995</v>
      </c>
      <c r="B414" s="189">
        <v>230.5</v>
      </c>
      <c r="C414" s="189" t="e">
        <v>#N/A</v>
      </c>
      <c r="D414" s="190" t="e">
        <f t="shared" si="12"/>
        <v>#N/A</v>
      </c>
      <c r="E414" s="191" t="e">
        <f t="shared" si="13"/>
        <v>#N/A</v>
      </c>
    </row>
    <row r="415" spans="1:5" x14ac:dyDescent="0.2">
      <c r="A415" t="s">
        <v>690</v>
      </c>
      <c r="B415" s="189">
        <v>805</v>
      </c>
      <c r="C415" s="189">
        <v>805</v>
      </c>
      <c r="D415" s="190">
        <f t="shared" si="12"/>
        <v>0</v>
      </c>
      <c r="E415" s="191">
        <f t="shared" si="13"/>
        <v>0</v>
      </c>
    </row>
    <row r="416" spans="1:5" x14ac:dyDescent="0.2">
      <c r="A416" t="s">
        <v>691</v>
      </c>
      <c r="B416" s="189">
        <v>805</v>
      </c>
      <c r="C416" s="189">
        <v>805</v>
      </c>
      <c r="D416" s="190">
        <f t="shared" si="12"/>
        <v>0</v>
      </c>
      <c r="E416" s="191">
        <f t="shared" si="13"/>
        <v>0</v>
      </c>
    </row>
    <row r="417" spans="1:5" x14ac:dyDescent="0.2">
      <c r="A417" t="s">
        <v>692</v>
      </c>
      <c r="B417" s="189">
        <v>805</v>
      </c>
      <c r="C417" s="189">
        <v>805</v>
      </c>
      <c r="D417" s="190">
        <f t="shared" si="12"/>
        <v>0</v>
      </c>
      <c r="E417" s="191">
        <f t="shared" si="13"/>
        <v>0</v>
      </c>
    </row>
    <row r="418" spans="1:5" x14ac:dyDescent="0.2">
      <c r="A418" t="s">
        <v>693</v>
      </c>
      <c r="B418" s="189">
        <v>805</v>
      </c>
      <c r="C418" s="189">
        <v>805</v>
      </c>
      <c r="D418" s="190">
        <f t="shared" si="12"/>
        <v>0</v>
      </c>
      <c r="E418" s="191">
        <f t="shared" si="13"/>
        <v>0</v>
      </c>
    </row>
    <row r="419" spans="1:5" x14ac:dyDescent="0.2">
      <c r="A419" t="s">
        <v>694</v>
      </c>
      <c r="B419" s="189">
        <v>805</v>
      </c>
      <c r="C419" s="189">
        <v>805</v>
      </c>
      <c r="D419" s="190">
        <f t="shared" si="12"/>
        <v>0</v>
      </c>
      <c r="E419" s="191">
        <f t="shared" si="13"/>
        <v>0</v>
      </c>
    </row>
    <row r="420" spans="1:5" x14ac:dyDescent="0.2">
      <c r="A420" t="s">
        <v>994</v>
      </c>
      <c r="B420" s="189">
        <v>523.25</v>
      </c>
      <c r="C420" s="189" t="e">
        <v>#N/A</v>
      </c>
      <c r="D420" s="190" t="e">
        <f t="shared" si="12"/>
        <v>#N/A</v>
      </c>
      <c r="E420" s="191" t="e">
        <f t="shared" si="13"/>
        <v>#N/A</v>
      </c>
    </row>
    <row r="421" spans="1:5" x14ac:dyDescent="0.2">
      <c r="A421" t="s">
        <v>164</v>
      </c>
      <c r="B421" s="189">
        <v>788</v>
      </c>
      <c r="C421" s="189">
        <v>788</v>
      </c>
      <c r="D421" s="190">
        <f t="shared" si="12"/>
        <v>0</v>
      </c>
      <c r="E421" s="191">
        <f t="shared" si="13"/>
        <v>0</v>
      </c>
    </row>
    <row r="422" spans="1:5" x14ac:dyDescent="0.2">
      <c r="A422" t="s">
        <v>166</v>
      </c>
      <c r="B422" s="189">
        <v>788</v>
      </c>
      <c r="C422" s="189">
        <v>788</v>
      </c>
      <c r="D422" s="190">
        <f t="shared" si="12"/>
        <v>0</v>
      </c>
      <c r="E422" s="191">
        <f t="shared" si="13"/>
        <v>0</v>
      </c>
    </row>
    <row r="423" spans="1:5" x14ac:dyDescent="0.2">
      <c r="A423" t="s">
        <v>168</v>
      </c>
      <c r="B423" s="189">
        <v>788</v>
      </c>
      <c r="C423" s="189">
        <v>788</v>
      </c>
      <c r="D423" s="190">
        <f t="shared" si="12"/>
        <v>0</v>
      </c>
      <c r="E423" s="191">
        <f t="shared" si="13"/>
        <v>0</v>
      </c>
    </row>
    <row r="424" spans="1:5" x14ac:dyDescent="0.2">
      <c r="A424" t="s">
        <v>170</v>
      </c>
      <c r="B424" s="189">
        <v>788</v>
      </c>
      <c r="C424" s="189">
        <v>788</v>
      </c>
      <c r="D424" s="190">
        <f t="shared" si="12"/>
        <v>0</v>
      </c>
      <c r="E424" s="191">
        <f t="shared" si="13"/>
        <v>0</v>
      </c>
    </row>
    <row r="425" spans="1:5" x14ac:dyDescent="0.2">
      <c r="A425" t="s">
        <v>171</v>
      </c>
      <c r="B425" s="189">
        <v>788</v>
      </c>
      <c r="C425" s="189">
        <v>788</v>
      </c>
      <c r="D425" s="190">
        <f t="shared" si="12"/>
        <v>0</v>
      </c>
      <c r="E425" s="191">
        <f t="shared" si="13"/>
        <v>0</v>
      </c>
    </row>
    <row r="426" spans="1:5" x14ac:dyDescent="0.2">
      <c r="A426" t="s">
        <v>172</v>
      </c>
      <c r="B426" s="189">
        <v>295.5</v>
      </c>
      <c r="C426" s="189">
        <v>295.5</v>
      </c>
      <c r="D426" s="190">
        <f t="shared" si="12"/>
        <v>0</v>
      </c>
      <c r="E426" s="191">
        <f t="shared" si="13"/>
        <v>0</v>
      </c>
    </row>
    <row r="427" spans="1:5" x14ac:dyDescent="0.2">
      <c r="A427" t="s">
        <v>183</v>
      </c>
      <c r="B427" s="189">
        <v>1008</v>
      </c>
      <c r="C427" s="189">
        <v>1008</v>
      </c>
      <c r="D427" s="190">
        <f t="shared" si="12"/>
        <v>0</v>
      </c>
      <c r="E427" s="191">
        <f t="shared" si="13"/>
        <v>0</v>
      </c>
    </row>
    <row r="428" spans="1:5" x14ac:dyDescent="0.2">
      <c r="A428" t="s">
        <v>185</v>
      </c>
      <c r="B428" s="189">
        <v>1008</v>
      </c>
      <c r="C428" s="189">
        <v>1008</v>
      </c>
      <c r="D428" s="190">
        <f t="shared" si="12"/>
        <v>0</v>
      </c>
      <c r="E428" s="191">
        <f t="shared" si="13"/>
        <v>0</v>
      </c>
    </row>
    <row r="429" spans="1:5" x14ac:dyDescent="0.2">
      <c r="A429" t="s">
        <v>187</v>
      </c>
      <c r="B429" s="189">
        <v>1008</v>
      </c>
      <c r="C429" s="189">
        <v>1008</v>
      </c>
      <c r="D429" s="190">
        <f t="shared" si="12"/>
        <v>0</v>
      </c>
      <c r="E429" s="191">
        <f t="shared" si="13"/>
        <v>0</v>
      </c>
    </row>
    <row r="430" spans="1:5" x14ac:dyDescent="0.2">
      <c r="A430" t="s">
        <v>189</v>
      </c>
      <c r="B430" s="189">
        <v>1008</v>
      </c>
      <c r="C430" s="189">
        <v>1008</v>
      </c>
      <c r="D430" s="190">
        <f t="shared" si="12"/>
        <v>0</v>
      </c>
      <c r="E430" s="191">
        <f t="shared" si="13"/>
        <v>0</v>
      </c>
    </row>
    <row r="431" spans="1:5" x14ac:dyDescent="0.2">
      <c r="A431" t="s">
        <v>191</v>
      </c>
      <c r="B431" s="189">
        <v>1008</v>
      </c>
      <c r="C431" s="189">
        <v>1008</v>
      </c>
      <c r="D431" s="190">
        <f t="shared" si="12"/>
        <v>0</v>
      </c>
      <c r="E431" s="191">
        <f t="shared" si="13"/>
        <v>0</v>
      </c>
    </row>
    <row r="432" spans="1:5" x14ac:dyDescent="0.2">
      <c r="A432" t="s">
        <v>193</v>
      </c>
      <c r="B432" s="189">
        <v>354</v>
      </c>
      <c r="C432" s="189">
        <v>354</v>
      </c>
      <c r="D432" s="190">
        <f t="shared" si="12"/>
        <v>0</v>
      </c>
      <c r="E432" s="191">
        <f t="shared" si="13"/>
        <v>0</v>
      </c>
    </row>
    <row r="433" spans="1:5" x14ac:dyDescent="0.2">
      <c r="A433" t="s">
        <v>201</v>
      </c>
      <c r="B433" s="189">
        <v>1764</v>
      </c>
      <c r="C433" s="189">
        <v>1764</v>
      </c>
      <c r="D433" s="190">
        <f t="shared" si="12"/>
        <v>0</v>
      </c>
      <c r="E433" s="191">
        <f t="shared" si="13"/>
        <v>0</v>
      </c>
    </row>
    <row r="434" spans="1:5" x14ac:dyDescent="0.2">
      <c r="A434" t="s">
        <v>203</v>
      </c>
      <c r="B434" s="189">
        <v>1764</v>
      </c>
      <c r="C434" s="189">
        <v>1764</v>
      </c>
      <c r="D434" s="190">
        <f t="shared" si="12"/>
        <v>0</v>
      </c>
      <c r="E434" s="191">
        <f t="shared" si="13"/>
        <v>0</v>
      </c>
    </row>
    <row r="435" spans="1:5" x14ac:dyDescent="0.2">
      <c r="A435" t="s">
        <v>204</v>
      </c>
      <c r="B435" s="189">
        <v>1764</v>
      </c>
      <c r="C435" s="189">
        <v>1764</v>
      </c>
      <c r="D435" s="190">
        <f t="shared" si="12"/>
        <v>0</v>
      </c>
      <c r="E435" s="191">
        <f t="shared" si="13"/>
        <v>0</v>
      </c>
    </row>
    <row r="436" spans="1:5" x14ac:dyDescent="0.2">
      <c r="A436" t="s">
        <v>695</v>
      </c>
      <c r="B436" s="189">
        <v>1764</v>
      </c>
      <c r="C436" s="189">
        <v>1764</v>
      </c>
      <c r="D436" s="190">
        <f t="shared" si="12"/>
        <v>0</v>
      </c>
      <c r="E436" s="191">
        <f t="shared" si="13"/>
        <v>0</v>
      </c>
    </row>
    <row r="437" spans="1:5" x14ac:dyDescent="0.2">
      <c r="A437" t="s">
        <v>696</v>
      </c>
      <c r="B437" s="189">
        <v>1764</v>
      </c>
      <c r="C437" s="189">
        <v>1764</v>
      </c>
      <c r="D437" s="190">
        <f t="shared" si="12"/>
        <v>0</v>
      </c>
      <c r="E437" s="191">
        <f t="shared" si="13"/>
        <v>0</v>
      </c>
    </row>
    <row r="438" spans="1:5" x14ac:dyDescent="0.2">
      <c r="A438" t="s">
        <v>215</v>
      </c>
      <c r="B438" s="189">
        <v>1890</v>
      </c>
      <c r="C438" s="189">
        <v>1890</v>
      </c>
      <c r="D438" s="190">
        <f t="shared" si="12"/>
        <v>0</v>
      </c>
      <c r="E438" s="191">
        <f t="shared" si="13"/>
        <v>0</v>
      </c>
    </row>
    <row r="439" spans="1:5" x14ac:dyDescent="0.2">
      <c r="A439" t="s">
        <v>217</v>
      </c>
      <c r="B439" s="189">
        <v>1890</v>
      </c>
      <c r="C439" s="189">
        <v>1890</v>
      </c>
      <c r="D439" s="190">
        <f t="shared" si="12"/>
        <v>0</v>
      </c>
      <c r="E439" s="191">
        <f t="shared" si="13"/>
        <v>0</v>
      </c>
    </row>
    <row r="440" spans="1:5" x14ac:dyDescent="0.2">
      <c r="A440" t="s">
        <v>219</v>
      </c>
      <c r="B440" s="189">
        <v>1890</v>
      </c>
      <c r="C440" s="189">
        <v>1890</v>
      </c>
      <c r="D440" s="190">
        <f t="shared" si="12"/>
        <v>0</v>
      </c>
      <c r="E440" s="191">
        <f t="shared" si="13"/>
        <v>0</v>
      </c>
    </row>
    <row r="441" spans="1:5" x14ac:dyDescent="0.2">
      <c r="A441" t="s">
        <v>221</v>
      </c>
      <c r="B441" s="189">
        <v>1890</v>
      </c>
      <c r="C441" s="189">
        <v>1890</v>
      </c>
      <c r="D441" s="190">
        <f t="shared" si="12"/>
        <v>0</v>
      </c>
      <c r="E441" s="191">
        <f t="shared" si="13"/>
        <v>0</v>
      </c>
    </row>
    <row r="442" spans="1:5" x14ac:dyDescent="0.2">
      <c r="A442" t="s">
        <v>223</v>
      </c>
      <c r="B442" s="189">
        <v>1890</v>
      </c>
      <c r="C442" s="189">
        <v>1890</v>
      </c>
      <c r="D442" s="190">
        <f t="shared" si="12"/>
        <v>0</v>
      </c>
      <c r="E442" s="191">
        <f t="shared" si="13"/>
        <v>0</v>
      </c>
    </row>
    <row r="443" spans="1:5" x14ac:dyDescent="0.2">
      <c r="A443" t="s">
        <v>225</v>
      </c>
      <c r="B443" s="189">
        <v>688.5</v>
      </c>
      <c r="C443" s="189">
        <v>688.5</v>
      </c>
      <c r="D443" s="190">
        <f t="shared" si="12"/>
        <v>0</v>
      </c>
      <c r="E443" s="191">
        <f t="shared" si="13"/>
        <v>0</v>
      </c>
    </row>
    <row r="444" spans="1:5" x14ac:dyDescent="0.2">
      <c r="A444" t="s">
        <v>275</v>
      </c>
      <c r="B444" s="189">
        <v>1995</v>
      </c>
      <c r="C444" s="189">
        <v>1995</v>
      </c>
      <c r="D444" s="190">
        <f t="shared" si="12"/>
        <v>0</v>
      </c>
      <c r="E444" s="191">
        <f t="shared" si="13"/>
        <v>0</v>
      </c>
    </row>
    <row r="445" spans="1:5" x14ac:dyDescent="0.2">
      <c r="A445" t="s">
        <v>276</v>
      </c>
      <c r="B445" s="189">
        <v>1995</v>
      </c>
      <c r="C445" s="189">
        <v>1995</v>
      </c>
      <c r="D445" s="190">
        <f t="shared" si="12"/>
        <v>0</v>
      </c>
      <c r="E445" s="191">
        <f t="shared" si="13"/>
        <v>0</v>
      </c>
    </row>
    <row r="446" spans="1:5" x14ac:dyDescent="0.2">
      <c r="A446" t="s">
        <v>277</v>
      </c>
      <c r="B446" s="189">
        <v>1995</v>
      </c>
      <c r="C446" s="189">
        <v>1995</v>
      </c>
      <c r="D446" s="190">
        <f t="shared" si="12"/>
        <v>0</v>
      </c>
      <c r="E446" s="191">
        <f t="shared" si="13"/>
        <v>0</v>
      </c>
    </row>
    <row r="447" spans="1:5" x14ac:dyDescent="0.2">
      <c r="A447" t="s">
        <v>278</v>
      </c>
      <c r="B447" s="189">
        <v>1995</v>
      </c>
      <c r="C447" s="189">
        <v>1995</v>
      </c>
      <c r="D447" s="190">
        <f t="shared" si="12"/>
        <v>0</v>
      </c>
      <c r="E447" s="191">
        <f t="shared" si="13"/>
        <v>0</v>
      </c>
    </row>
    <row r="448" spans="1:5" x14ac:dyDescent="0.2">
      <c r="A448" t="s">
        <v>279</v>
      </c>
      <c r="B448" s="189">
        <v>1995</v>
      </c>
      <c r="C448" s="189">
        <v>1995</v>
      </c>
      <c r="D448" s="190">
        <f t="shared" si="12"/>
        <v>0</v>
      </c>
      <c r="E448" s="191">
        <f t="shared" si="13"/>
        <v>0</v>
      </c>
    </row>
    <row r="449" spans="1:5" x14ac:dyDescent="0.2">
      <c r="A449" t="s">
        <v>1096</v>
      </c>
      <c r="B449" s="189">
        <v>895</v>
      </c>
      <c r="C449" s="189" t="e">
        <v>#N/A</v>
      </c>
      <c r="D449" s="190" t="e">
        <f t="shared" si="12"/>
        <v>#N/A</v>
      </c>
      <c r="E449" s="191" t="e">
        <f t="shared" si="13"/>
        <v>#N/A</v>
      </c>
    </row>
    <row r="450" spans="1:5" x14ac:dyDescent="0.2">
      <c r="A450" t="s">
        <v>697</v>
      </c>
      <c r="B450" s="189">
        <v>355</v>
      </c>
      <c r="C450" s="189">
        <v>355</v>
      </c>
      <c r="D450" s="190">
        <f t="shared" si="12"/>
        <v>0</v>
      </c>
      <c r="E450" s="191">
        <f t="shared" si="13"/>
        <v>0</v>
      </c>
    </row>
    <row r="451" spans="1:5" x14ac:dyDescent="0.2">
      <c r="A451" t="s">
        <v>698</v>
      </c>
      <c r="B451" s="189">
        <v>355</v>
      </c>
      <c r="C451" s="189">
        <v>355</v>
      </c>
      <c r="D451" s="190">
        <f t="shared" ref="D451:D514" si="14">B451-C451</f>
        <v>0</v>
      </c>
      <c r="E451" s="191">
        <f t="shared" ref="E451:E514" si="15">D451/C451</f>
        <v>0</v>
      </c>
    </row>
    <row r="452" spans="1:5" x14ac:dyDescent="0.2">
      <c r="A452" t="s">
        <v>699</v>
      </c>
      <c r="B452" s="189">
        <v>355</v>
      </c>
      <c r="C452" s="189">
        <v>355</v>
      </c>
      <c r="D452" s="190">
        <f t="shared" si="14"/>
        <v>0</v>
      </c>
      <c r="E452" s="191">
        <f t="shared" si="15"/>
        <v>0</v>
      </c>
    </row>
    <row r="453" spans="1:5" x14ac:dyDescent="0.2">
      <c r="A453" t="s">
        <v>700</v>
      </c>
      <c r="B453" s="189">
        <v>355</v>
      </c>
      <c r="C453" s="189">
        <v>355</v>
      </c>
      <c r="D453" s="190">
        <f t="shared" si="14"/>
        <v>0</v>
      </c>
      <c r="E453" s="191">
        <f t="shared" si="15"/>
        <v>0</v>
      </c>
    </row>
    <row r="454" spans="1:5" x14ac:dyDescent="0.2">
      <c r="A454" t="s">
        <v>701</v>
      </c>
      <c r="B454" s="189">
        <v>355</v>
      </c>
      <c r="C454" s="189">
        <v>355</v>
      </c>
      <c r="D454" s="190">
        <f t="shared" si="14"/>
        <v>0</v>
      </c>
      <c r="E454" s="191">
        <f t="shared" si="15"/>
        <v>0</v>
      </c>
    </row>
    <row r="455" spans="1:5" x14ac:dyDescent="0.2">
      <c r="A455" t="s">
        <v>702</v>
      </c>
      <c r="B455" s="189">
        <v>497</v>
      </c>
      <c r="C455" s="189">
        <v>497</v>
      </c>
      <c r="D455" s="190">
        <f t="shared" si="14"/>
        <v>0</v>
      </c>
      <c r="E455" s="191">
        <f t="shared" si="15"/>
        <v>0</v>
      </c>
    </row>
    <row r="456" spans="1:5" x14ac:dyDescent="0.2">
      <c r="A456" t="s">
        <v>703</v>
      </c>
      <c r="B456" s="189">
        <v>497</v>
      </c>
      <c r="C456" s="189">
        <v>497</v>
      </c>
      <c r="D456" s="190">
        <f t="shared" si="14"/>
        <v>0</v>
      </c>
      <c r="E456" s="191">
        <f t="shared" si="15"/>
        <v>0</v>
      </c>
    </row>
    <row r="457" spans="1:5" x14ac:dyDescent="0.2">
      <c r="A457" t="s">
        <v>704</v>
      </c>
      <c r="B457" s="189">
        <v>497</v>
      </c>
      <c r="C457" s="189">
        <v>497</v>
      </c>
      <c r="D457" s="190">
        <f t="shared" si="14"/>
        <v>0</v>
      </c>
      <c r="E457" s="191">
        <f t="shared" si="15"/>
        <v>0</v>
      </c>
    </row>
    <row r="458" spans="1:5" x14ac:dyDescent="0.2">
      <c r="A458" t="s">
        <v>705</v>
      </c>
      <c r="B458" s="189">
        <v>497</v>
      </c>
      <c r="C458" s="189">
        <v>497</v>
      </c>
      <c r="D458" s="190">
        <f t="shared" si="14"/>
        <v>0</v>
      </c>
      <c r="E458" s="191">
        <f t="shared" si="15"/>
        <v>0</v>
      </c>
    </row>
    <row r="459" spans="1:5" x14ac:dyDescent="0.2">
      <c r="A459" t="s">
        <v>706</v>
      </c>
      <c r="B459" s="189">
        <v>497</v>
      </c>
      <c r="C459" s="189">
        <v>497</v>
      </c>
      <c r="D459" s="190">
        <f t="shared" si="14"/>
        <v>0</v>
      </c>
      <c r="E459" s="191">
        <f t="shared" si="15"/>
        <v>0</v>
      </c>
    </row>
    <row r="460" spans="1:5" x14ac:dyDescent="0.2">
      <c r="A460" t="s">
        <v>99</v>
      </c>
      <c r="B460" s="189">
        <v>2090</v>
      </c>
      <c r="C460" s="189">
        <v>2090</v>
      </c>
      <c r="D460" s="190">
        <f t="shared" si="14"/>
        <v>0</v>
      </c>
      <c r="E460" s="191">
        <f t="shared" si="15"/>
        <v>0</v>
      </c>
    </row>
    <row r="461" spans="1:5" x14ac:dyDescent="0.2">
      <c r="A461" t="s">
        <v>100</v>
      </c>
      <c r="B461" s="189">
        <v>2090</v>
      </c>
      <c r="C461" s="189">
        <v>2090</v>
      </c>
      <c r="D461" s="190">
        <f t="shared" si="14"/>
        <v>0</v>
      </c>
      <c r="E461" s="191">
        <f t="shared" si="15"/>
        <v>0</v>
      </c>
    </row>
    <row r="462" spans="1:5" x14ac:dyDescent="0.2">
      <c r="A462" t="s">
        <v>101</v>
      </c>
      <c r="B462" s="189">
        <v>2090</v>
      </c>
      <c r="C462" s="189">
        <v>2090</v>
      </c>
      <c r="D462" s="190">
        <f t="shared" si="14"/>
        <v>0</v>
      </c>
      <c r="E462" s="191">
        <f t="shared" si="15"/>
        <v>0</v>
      </c>
    </row>
    <row r="463" spans="1:5" x14ac:dyDescent="0.2">
      <c r="A463" t="s">
        <v>102</v>
      </c>
      <c r="B463" s="189">
        <v>2090</v>
      </c>
      <c r="C463" s="189">
        <v>2090</v>
      </c>
      <c r="D463" s="190">
        <f t="shared" si="14"/>
        <v>0</v>
      </c>
      <c r="E463" s="191">
        <f t="shared" si="15"/>
        <v>0</v>
      </c>
    </row>
    <row r="464" spans="1:5" x14ac:dyDescent="0.2">
      <c r="A464" t="s">
        <v>103</v>
      </c>
      <c r="B464" s="189">
        <v>2090</v>
      </c>
      <c r="C464" s="189">
        <v>2090</v>
      </c>
      <c r="D464" s="190">
        <f t="shared" si="14"/>
        <v>0</v>
      </c>
      <c r="E464" s="191">
        <f t="shared" si="15"/>
        <v>0</v>
      </c>
    </row>
    <row r="465" spans="1:5" x14ac:dyDescent="0.2">
      <c r="A465" t="s">
        <v>1073</v>
      </c>
      <c r="B465" s="189">
        <v>1000</v>
      </c>
      <c r="C465" s="189" t="e">
        <v>#N/A</v>
      </c>
      <c r="D465" s="190" t="e">
        <f t="shared" si="14"/>
        <v>#N/A</v>
      </c>
      <c r="E465" s="191" t="e">
        <f t="shared" si="15"/>
        <v>#N/A</v>
      </c>
    </row>
    <row r="466" spans="1:5" x14ac:dyDescent="0.2">
      <c r="A466" t="s">
        <v>104</v>
      </c>
      <c r="B466" s="189">
        <v>2888</v>
      </c>
      <c r="C466" s="189">
        <v>2888</v>
      </c>
      <c r="D466" s="190">
        <f t="shared" si="14"/>
        <v>0</v>
      </c>
      <c r="E466" s="191">
        <f t="shared" si="15"/>
        <v>0</v>
      </c>
    </row>
    <row r="467" spans="1:5" x14ac:dyDescent="0.2">
      <c r="A467" t="s">
        <v>105</v>
      </c>
      <c r="B467" s="189">
        <v>2888</v>
      </c>
      <c r="C467" s="189">
        <v>2888</v>
      </c>
      <c r="D467" s="190">
        <f t="shared" si="14"/>
        <v>0</v>
      </c>
      <c r="E467" s="191">
        <f t="shared" si="15"/>
        <v>0</v>
      </c>
    </row>
    <row r="468" spans="1:5" x14ac:dyDescent="0.2">
      <c r="A468" t="s">
        <v>106</v>
      </c>
      <c r="B468" s="189">
        <v>2888</v>
      </c>
      <c r="C468" s="189">
        <v>2888</v>
      </c>
      <c r="D468" s="190">
        <f t="shared" si="14"/>
        <v>0</v>
      </c>
      <c r="E468" s="191">
        <f t="shared" si="15"/>
        <v>0</v>
      </c>
    </row>
    <row r="469" spans="1:5" x14ac:dyDescent="0.2">
      <c r="A469" t="s">
        <v>107</v>
      </c>
      <c r="B469" s="189">
        <v>2888</v>
      </c>
      <c r="C469" s="189">
        <v>2888</v>
      </c>
      <c r="D469" s="190">
        <f t="shared" si="14"/>
        <v>0</v>
      </c>
      <c r="E469" s="191">
        <f t="shared" si="15"/>
        <v>0</v>
      </c>
    </row>
    <row r="470" spans="1:5" x14ac:dyDescent="0.2">
      <c r="A470" t="s">
        <v>108</v>
      </c>
      <c r="B470" s="189">
        <v>2888</v>
      </c>
      <c r="C470" s="189">
        <v>2888</v>
      </c>
      <c r="D470" s="190">
        <f t="shared" si="14"/>
        <v>0</v>
      </c>
      <c r="E470" s="191">
        <f t="shared" si="15"/>
        <v>0</v>
      </c>
    </row>
    <row r="471" spans="1:5" x14ac:dyDescent="0.2">
      <c r="A471" t="s">
        <v>1068</v>
      </c>
      <c r="B471" s="189">
        <v>1400</v>
      </c>
      <c r="C471" s="189" t="e">
        <v>#N/A</v>
      </c>
      <c r="D471" s="190" t="e">
        <f t="shared" si="14"/>
        <v>#N/A</v>
      </c>
      <c r="E471" s="191" t="e">
        <f t="shared" si="15"/>
        <v>#N/A</v>
      </c>
    </row>
    <row r="472" spans="1:5" x14ac:dyDescent="0.2">
      <c r="A472" t="s">
        <v>109</v>
      </c>
      <c r="B472" s="189">
        <v>3019</v>
      </c>
      <c r="C472" s="189">
        <v>3019</v>
      </c>
      <c r="D472" s="190">
        <f t="shared" si="14"/>
        <v>0</v>
      </c>
      <c r="E472" s="191">
        <f t="shared" si="15"/>
        <v>0</v>
      </c>
    </row>
    <row r="473" spans="1:5" x14ac:dyDescent="0.2">
      <c r="A473" t="s">
        <v>110</v>
      </c>
      <c r="B473" s="189">
        <v>3019</v>
      </c>
      <c r="C473" s="189">
        <v>3019</v>
      </c>
      <c r="D473" s="190">
        <f t="shared" si="14"/>
        <v>0</v>
      </c>
      <c r="E473" s="191">
        <f t="shared" si="15"/>
        <v>0</v>
      </c>
    </row>
    <row r="474" spans="1:5" x14ac:dyDescent="0.2">
      <c r="A474" t="s">
        <v>111</v>
      </c>
      <c r="B474" s="189">
        <v>3019</v>
      </c>
      <c r="C474" s="189">
        <v>3019</v>
      </c>
      <c r="D474" s="190">
        <f t="shared" si="14"/>
        <v>0</v>
      </c>
      <c r="E474" s="191">
        <f t="shared" si="15"/>
        <v>0</v>
      </c>
    </row>
    <row r="475" spans="1:5" x14ac:dyDescent="0.2">
      <c r="A475" t="s">
        <v>112</v>
      </c>
      <c r="B475" s="189">
        <v>3019</v>
      </c>
      <c r="C475" s="189">
        <v>3019</v>
      </c>
      <c r="D475" s="190">
        <f t="shared" si="14"/>
        <v>0</v>
      </c>
      <c r="E475" s="191">
        <f t="shared" si="15"/>
        <v>0</v>
      </c>
    </row>
    <row r="476" spans="1:5" x14ac:dyDescent="0.2">
      <c r="A476" t="s">
        <v>113</v>
      </c>
      <c r="B476" s="189">
        <v>3019</v>
      </c>
      <c r="C476" s="189">
        <v>3019</v>
      </c>
      <c r="D476" s="190">
        <f t="shared" si="14"/>
        <v>0</v>
      </c>
      <c r="E476" s="191">
        <f t="shared" si="15"/>
        <v>0</v>
      </c>
    </row>
    <row r="477" spans="1:5" x14ac:dyDescent="0.2">
      <c r="A477" t="s">
        <v>1071</v>
      </c>
      <c r="B477" s="189">
        <v>1500</v>
      </c>
      <c r="C477" s="189" t="e">
        <v>#N/A</v>
      </c>
      <c r="D477" s="190" t="e">
        <f t="shared" si="14"/>
        <v>#N/A</v>
      </c>
      <c r="E477" s="191" t="e">
        <f t="shared" si="15"/>
        <v>#N/A</v>
      </c>
    </row>
    <row r="478" spans="1:5" x14ac:dyDescent="0.2">
      <c r="A478" t="s">
        <v>421</v>
      </c>
      <c r="B478" s="189">
        <v>5591</v>
      </c>
      <c r="C478" s="189">
        <v>5591</v>
      </c>
      <c r="D478" s="190">
        <f t="shared" si="14"/>
        <v>0</v>
      </c>
      <c r="E478" s="191">
        <f t="shared" si="15"/>
        <v>0</v>
      </c>
    </row>
    <row r="479" spans="1:5" x14ac:dyDescent="0.2">
      <c r="A479" t="s">
        <v>405</v>
      </c>
      <c r="B479" s="189">
        <v>6649</v>
      </c>
      <c r="C479" s="189">
        <v>6649</v>
      </c>
      <c r="D479" s="190">
        <f t="shared" si="14"/>
        <v>0</v>
      </c>
      <c r="E479" s="191">
        <f t="shared" si="15"/>
        <v>0</v>
      </c>
    </row>
    <row r="480" spans="1:5" x14ac:dyDescent="0.2">
      <c r="A480" t="s">
        <v>407</v>
      </c>
      <c r="B480" s="189">
        <v>6649</v>
      </c>
      <c r="C480" s="189">
        <v>6649</v>
      </c>
      <c r="D480" s="190">
        <f t="shared" si="14"/>
        <v>0</v>
      </c>
      <c r="E480" s="191">
        <f t="shared" si="15"/>
        <v>0</v>
      </c>
    </row>
    <row r="481" spans="1:5" x14ac:dyDescent="0.2">
      <c r="A481" t="s">
        <v>409</v>
      </c>
      <c r="B481" s="189">
        <v>6649</v>
      </c>
      <c r="C481" s="189">
        <v>6649</v>
      </c>
      <c r="D481" s="190">
        <f t="shared" si="14"/>
        <v>0</v>
      </c>
      <c r="E481" s="191">
        <f t="shared" si="15"/>
        <v>0</v>
      </c>
    </row>
    <row r="482" spans="1:5" x14ac:dyDescent="0.2">
      <c r="A482" t="s">
        <v>411</v>
      </c>
      <c r="B482" s="189">
        <v>6649</v>
      </c>
      <c r="C482" s="189">
        <v>6649</v>
      </c>
      <c r="D482" s="190">
        <f t="shared" si="14"/>
        <v>0</v>
      </c>
      <c r="E482" s="191">
        <f t="shared" si="15"/>
        <v>0</v>
      </c>
    </row>
    <row r="483" spans="1:5" x14ac:dyDescent="0.2">
      <c r="A483" t="s">
        <v>412</v>
      </c>
      <c r="B483" s="189">
        <v>6649</v>
      </c>
      <c r="C483" s="189">
        <v>6649</v>
      </c>
      <c r="D483" s="190">
        <f t="shared" si="14"/>
        <v>0</v>
      </c>
      <c r="E483" s="191">
        <f t="shared" si="15"/>
        <v>0</v>
      </c>
    </row>
    <row r="484" spans="1:5" x14ac:dyDescent="0.2">
      <c r="A484" t="s">
        <v>422</v>
      </c>
      <c r="B484" s="189">
        <v>2989</v>
      </c>
      <c r="C484" s="189">
        <v>2989</v>
      </c>
      <c r="D484" s="190">
        <f t="shared" si="14"/>
        <v>0</v>
      </c>
      <c r="E484" s="191">
        <f t="shared" si="15"/>
        <v>0</v>
      </c>
    </row>
    <row r="485" spans="1:5" x14ac:dyDescent="0.2">
      <c r="A485" t="s">
        <v>413</v>
      </c>
      <c r="B485" s="189">
        <v>3751</v>
      </c>
      <c r="C485" s="189">
        <v>3751</v>
      </c>
      <c r="D485" s="190">
        <f t="shared" si="14"/>
        <v>0</v>
      </c>
      <c r="E485" s="191">
        <f t="shared" si="15"/>
        <v>0</v>
      </c>
    </row>
    <row r="486" spans="1:5" x14ac:dyDescent="0.2">
      <c r="A486" t="s">
        <v>415</v>
      </c>
      <c r="B486" s="189">
        <v>3751</v>
      </c>
      <c r="C486" s="189">
        <v>3751</v>
      </c>
      <c r="D486" s="190">
        <f t="shared" si="14"/>
        <v>0</v>
      </c>
      <c r="E486" s="191">
        <f t="shared" si="15"/>
        <v>0</v>
      </c>
    </row>
    <row r="487" spans="1:5" x14ac:dyDescent="0.2">
      <c r="A487" t="s">
        <v>417</v>
      </c>
      <c r="B487" s="189">
        <v>3751</v>
      </c>
      <c r="C487" s="189">
        <v>3751</v>
      </c>
      <c r="D487" s="190">
        <f t="shared" si="14"/>
        <v>0</v>
      </c>
      <c r="E487" s="191">
        <f t="shared" si="15"/>
        <v>0</v>
      </c>
    </row>
    <row r="488" spans="1:5" x14ac:dyDescent="0.2">
      <c r="A488" t="s">
        <v>419</v>
      </c>
      <c r="B488" s="189">
        <v>3751</v>
      </c>
      <c r="C488" s="189">
        <v>3751</v>
      </c>
      <c r="D488" s="190">
        <f t="shared" si="14"/>
        <v>0</v>
      </c>
      <c r="E488" s="191">
        <f t="shared" si="15"/>
        <v>0</v>
      </c>
    </row>
    <row r="489" spans="1:5" x14ac:dyDescent="0.2">
      <c r="A489" t="s">
        <v>420</v>
      </c>
      <c r="B489" s="189">
        <v>3751</v>
      </c>
      <c r="C489" s="189">
        <v>3751</v>
      </c>
      <c r="D489" s="190">
        <f t="shared" si="14"/>
        <v>0</v>
      </c>
      <c r="E489" s="191">
        <f t="shared" si="15"/>
        <v>0</v>
      </c>
    </row>
    <row r="490" spans="1:5" x14ac:dyDescent="0.2">
      <c r="A490" t="s">
        <v>386</v>
      </c>
      <c r="B490" s="189">
        <v>3230</v>
      </c>
      <c r="C490" s="189">
        <v>3230</v>
      </c>
      <c r="D490" s="190">
        <f t="shared" si="14"/>
        <v>0</v>
      </c>
      <c r="E490" s="191">
        <f t="shared" si="15"/>
        <v>0</v>
      </c>
    </row>
    <row r="491" spans="1:5" x14ac:dyDescent="0.2">
      <c r="A491" t="s">
        <v>369</v>
      </c>
      <c r="B491" s="189">
        <v>3686</v>
      </c>
      <c r="C491" s="189">
        <v>3686</v>
      </c>
      <c r="D491" s="190">
        <f t="shared" si="14"/>
        <v>0</v>
      </c>
      <c r="E491" s="191">
        <f t="shared" si="15"/>
        <v>0</v>
      </c>
    </row>
    <row r="492" spans="1:5" x14ac:dyDescent="0.2">
      <c r="A492" t="s">
        <v>371</v>
      </c>
      <c r="B492" s="189">
        <v>3686</v>
      </c>
      <c r="C492" s="189">
        <v>3686</v>
      </c>
      <c r="D492" s="190">
        <f t="shared" si="14"/>
        <v>0</v>
      </c>
      <c r="E492" s="191">
        <f t="shared" si="15"/>
        <v>0</v>
      </c>
    </row>
    <row r="493" spans="1:5" x14ac:dyDescent="0.2">
      <c r="A493" t="s">
        <v>373</v>
      </c>
      <c r="B493" s="189">
        <v>3686</v>
      </c>
      <c r="C493" s="189">
        <v>3686</v>
      </c>
      <c r="D493" s="190">
        <f t="shared" si="14"/>
        <v>0</v>
      </c>
      <c r="E493" s="191">
        <f t="shared" si="15"/>
        <v>0</v>
      </c>
    </row>
    <row r="494" spans="1:5" x14ac:dyDescent="0.2">
      <c r="A494" t="s">
        <v>375</v>
      </c>
      <c r="B494" s="189">
        <v>3686</v>
      </c>
      <c r="C494" s="189">
        <v>3686</v>
      </c>
      <c r="D494" s="190">
        <f t="shared" si="14"/>
        <v>0</v>
      </c>
      <c r="E494" s="191">
        <f t="shared" si="15"/>
        <v>0</v>
      </c>
    </row>
    <row r="495" spans="1:5" x14ac:dyDescent="0.2">
      <c r="A495" t="s">
        <v>376</v>
      </c>
      <c r="B495" s="189">
        <v>3686</v>
      </c>
      <c r="C495" s="189">
        <v>3686</v>
      </c>
      <c r="D495" s="190">
        <f t="shared" si="14"/>
        <v>0</v>
      </c>
      <c r="E495" s="191">
        <f t="shared" si="15"/>
        <v>0</v>
      </c>
    </row>
    <row r="496" spans="1:5" x14ac:dyDescent="0.2">
      <c r="A496" t="s">
        <v>385</v>
      </c>
      <c r="B496" s="189">
        <v>1811</v>
      </c>
      <c r="C496" s="189">
        <v>1811</v>
      </c>
      <c r="D496" s="190">
        <f t="shared" si="14"/>
        <v>0</v>
      </c>
      <c r="E496" s="191">
        <f t="shared" si="15"/>
        <v>0</v>
      </c>
    </row>
    <row r="497" spans="1:5" x14ac:dyDescent="0.2">
      <c r="A497" t="s">
        <v>377</v>
      </c>
      <c r="B497" s="189">
        <v>2273</v>
      </c>
      <c r="C497" s="189">
        <v>2273</v>
      </c>
      <c r="D497" s="190">
        <f t="shared" si="14"/>
        <v>0</v>
      </c>
      <c r="E497" s="191">
        <f t="shared" si="15"/>
        <v>0</v>
      </c>
    </row>
    <row r="498" spans="1:5" x14ac:dyDescent="0.2">
      <c r="A498" t="s">
        <v>379</v>
      </c>
      <c r="B498" s="189">
        <v>2273</v>
      </c>
      <c r="C498" s="189">
        <v>2273</v>
      </c>
      <c r="D498" s="190">
        <f t="shared" si="14"/>
        <v>0</v>
      </c>
      <c r="E498" s="191">
        <f t="shared" si="15"/>
        <v>0</v>
      </c>
    </row>
    <row r="499" spans="1:5" x14ac:dyDescent="0.2">
      <c r="A499" t="s">
        <v>381</v>
      </c>
      <c r="B499" s="189">
        <v>2273</v>
      </c>
      <c r="C499" s="189">
        <v>2273</v>
      </c>
      <c r="D499" s="190">
        <f t="shared" si="14"/>
        <v>0</v>
      </c>
      <c r="E499" s="191">
        <f t="shared" si="15"/>
        <v>0</v>
      </c>
    </row>
    <row r="500" spans="1:5" x14ac:dyDescent="0.2">
      <c r="A500" t="s">
        <v>383</v>
      </c>
      <c r="B500" s="189">
        <v>2273</v>
      </c>
      <c r="C500" s="189">
        <v>2273</v>
      </c>
      <c r="D500" s="190">
        <f t="shared" si="14"/>
        <v>0</v>
      </c>
      <c r="E500" s="191">
        <f t="shared" si="15"/>
        <v>0</v>
      </c>
    </row>
    <row r="501" spans="1:5" x14ac:dyDescent="0.2">
      <c r="A501" t="s">
        <v>384</v>
      </c>
      <c r="B501" s="189">
        <v>2273</v>
      </c>
      <c r="C501" s="189">
        <v>2273</v>
      </c>
      <c r="D501" s="190">
        <f t="shared" si="14"/>
        <v>0</v>
      </c>
      <c r="E501" s="191">
        <f t="shared" si="15"/>
        <v>0</v>
      </c>
    </row>
    <row r="502" spans="1:5" x14ac:dyDescent="0.2">
      <c r="A502" t="s">
        <v>403</v>
      </c>
      <c r="B502" s="189">
        <v>4282</v>
      </c>
      <c r="C502" s="189">
        <v>4282</v>
      </c>
      <c r="D502" s="190">
        <f t="shared" si="14"/>
        <v>0</v>
      </c>
      <c r="E502" s="191">
        <f t="shared" si="15"/>
        <v>0</v>
      </c>
    </row>
    <row r="503" spans="1:5" x14ac:dyDescent="0.2">
      <c r="A503" t="s">
        <v>387</v>
      </c>
      <c r="B503" s="189">
        <v>5006</v>
      </c>
      <c r="C503" s="189">
        <v>5006</v>
      </c>
      <c r="D503" s="190">
        <f t="shared" si="14"/>
        <v>0</v>
      </c>
      <c r="E503" s="191">
        <f t="shared" si="15"/>
        <v>0</v>
      </c>
    </row>
    <row r="504" spans="1:5" x14ac:dyDescent="0.2">
      <c r="A504" t="s">
        <v>389</v>
      </c>
      <c r="B504" s="189">
        <v>5006</v>
      </c>
      <c r="C504" s="189">
        <v>5006</v>
      </c>
      <c r="D504" s="190">
        <f t="shared" si="14"/>
        <v>0</v>
      </c>
      <c r="E504" s="191">
        <f t="shared" si="15"/>
        <v>0</v>
      </c>
    </row>
    <row r="505" spans="1:5" x14ac:dyDescent="0.2">
      <c r="A505" t="s">
        <v>391</v>
      </c>
      <c r="B505" s="189">
        <v>5006</v>
      </c>
      <c r="C505" s="189">
        <v>5006</v>
      </c>
      <c r="D505" s="190">
        <f t="shared" si="14"/>
        <v>0</v>
      </c>
      <c r="E505" s="191">
        <f t="shared" si="15"/>
        <v>0</v>
      </c>
    </row>
    <row r="506" spans="1:5" x14ac:dyDescent="0.2">
      <c r="A506" t="s">
        <v>393</v>
      </c>
      <c r="B506" s="189">
        <v>5006</v>
      </c>
      <c r="C506" s="189">
        <v>5006</v>
      </c>
      <c r="D506" s="190">
        <f t="shared" si="14"/>
        <v>0</v>
      </c>
      <c r="E506" s="191">
        <f t="shared" si="15"/>
        <v>0</v>
      </c>
    </row>
    <row r="507" spans="1:5" x14ac:dyDescent="0.2">
      <c r="A507" t="s">
        <v>394</v>
      </c>
      <c r="B507" s="189">
        <v>5006</v>
      </c>
      <c r="C507" s="189">
        <v>5006</v>
      </c>
      <c r="D507" s="190">
        <f t="shared" si="14"/>
        <v>0</v>
      </c>
      <c r="E507" s="191">
        <f t="shared" si="15"/>
        <v>0</v>
      </c>
    </row>
    <row r="508" spans="1:5" x14ac:dyDescent="0.2">
      <c r="A508" t="s">
        <v>404</v>
      </c>
      <c r="B508" s="189">
        <v>2355</v>
      </c>
      <c r="C508" s="189">
        <v>2355</v>
      </c>
      <c r="D508" s="190">
        <f t="shared" si="14"/>
        <v>0</v>
      </c>
      <c r="E508" s="191">
        <f t="shared" si="15"/>
        <v>0</v>
      </c>
    </row>
    <row r="509" spans="1:5" x14ac:dyDescent="0.2">
      <c r="A509" t="s">
        <v>395</v>
      </c>
      <c r="B509" s="189">
        <v>2956</v>
      </c>
      <c r="C509" s="189">
        <v>2956</v>
      </c>
      <c r="D509" s="190">
        <f t="shared" si="14"/>
        <v>0</v>
      </c>
      <c r="E509" s="191">
        <f t="shared" si="15"/>
        <v>0</v>
      </c>
    </row>
    <row r="510" spans="1:5" x14ac:dyDescent="0.2">
      <c r="A510" t="s">
        <v>397</v>
      </c>
      <c r="B510" s="189">
        <v>2956</v>
      </c>
      <c r="C510" s="189">
        <v>2956</v>
      </c>
      <c r="D510" s="190">
        <f t="shared" si="14"/>
        <v>0</v>
      </c>
      <c r="E510" s="191">
        <f t="shared" si="15"/>
        <v>0</v>
      </c>
    </row>
    <row r="511" spans="1:5" x14ac:dyDescent="0.2">
      <c r="A511" t="s">
        <v>399</v>
      </c>
      <c r="B511" s="189">
        <v>2956</v>
      </c>
      <c r="C511" s="189">
        <v>2956</v>
      </c>
      <c r="D511" s="190">
        <f t="shared" si="14"/>
        <v>0</v>
      </c>
      <c r="E511" s="191">
        <f t="shared" si="15"/>
        <v>0</v>
      </c>
    </row>
    <row r="512" spans="1:5" x14ac:dyDescent="0.2">
      <c r="A512" t="s">
        <v>401</v>
      </c>
      <c r="B512" s="189">
        <v>2956</v>
      </c>
      <c r="C512" s="189">
        <v>2956</v>
      </c>
      <c r="D512" s="190">
        <f t="shared" si="14"/>
        <v>0</v>
      </c>
      <c r="E512" s="191">
        <f t="shared" si="15"/>
        <v>0</v>
      </c>
    </row>
    <row r="513" spans="1:5" x14ac:dyDescent="0.2">
      <c r="A513" t="s">
        <v>402</v>
      </c>
      <c r="B513" s="189">
        <v>2956</v>
      </c>
      <c r="C513" s="189">
        <v>2956</v>
      </c>
      <c r="D513" s="190">
        <f t="shared" si="14"/>
        <v>0</v>
      </c>
      <c r="E513" s="191">
        <f t="shared" si="15"/>
        <v>0</v>
      </c>
    </row>
    <row r="514" spans="1:5" x14ac:dyDescent="0.2">
      <c r="A514" t="s">
        <v>431</v>
      </c>
      <c r="B514" s="189">
        <v>293</v>
      </c>
      <c r="C514" s="189">
        <v>293</v>
      </c>
      <c r="D514" s="190">
        <f t="shared" si="14"/>
        <v>0</v>
      </c>
      <c r="E514" s="191">
        <f t="shared" si="15"/>
        <v>0</v>
      </c>
    </row>
    <row r="515" spans="1:5" x14ac:dyDescent="0.2">
      <c r="A515" t="s">
        <v>432</v>
      </c>
      <c r="B515" s="189">
        <v>368</v>
      </c>
      <c r="C515" s="189">
        <v>368</v>
      </c>
      <c r="D515" s="190">
        <f t="shared" ref="D515:D578" si="16">B515-C515</f>
        <v>0</v>
      </c>
      <c r="E515" s="191">
        <f t="shared" ref="E515:E578" si="17">D515/C515</f>
        <v>0</v>
      </c>
    </row>
    <row r="516" spans="1:5" x14ac:dyDescent="0.2">
      <c r="A516" t="s">
        <v>434</v>
      </c>
      <c r="B516" s="189">
        <v>368</v>
      </c>
      <c r="C516" s="189">
        <v>368</v>
      </c>
      <c r="D516" s="190">
        <f t="shared" si="16"/>
        <v>0</v>
      </c>
      <c r="E516" s="191">
        <f t="shared" si="17"/>
        <v>0</v>
      </c>
    </row>
    <row r="517" spans="1:5" x14ac:dyDescent="0.2">
      <c r="A517" t="s">
        <v>436</v>
      </c>
      <c r="B517" s="189">
        <v>368</v>
      </c>
      <c r="C517" s="189">
        <v>368</v>
      </c>
      <c r="D517" s="190">
        <f t="shared" si="16"/>
        <v>0</v>
      </c>
      <c r="E517" s="191">
        <f t="shared" si="17"/>
        <v>0</v>
      </c>
    </row>
    <row r="518" spans="1:5" x14ac:dyDescent="0.2">
      <c r="A518" t="s">
        <v>438</v>
      </c>
      <c r="B518" s="189">
        <v>368</v>
      </c>
      <c r="C518" s="189">
        <v>368</v>
      </c>
      <c r="D518" s="190">
        <f t="shared" si="16"/>
        <v>0</v>
      </c>
      <c r="E518" s="191">
        <f t="shared" si="17"/>
        <v>0</v>
      </c>
    </row>
    <row r="519" spans="1:5" x14ac:dyDescent="0.2">
      <c r="A519" t="s">
        <v>439</v>
      </c>
      <c r="B519" s="189">
        <v>368</v>
      </c>
      <c r="C519" s="189">
        <v>368</v>
      </c>
      <c r="D519" s="190">
        <f t="shared" si="16"/>
        <v>0</v>
      </c>
      <c r="E519" s="191">
        <f t="shared" si="17"/>
        <v>0</v>
      </c>
    </row>
    <row r="520" spans="1:5" x14ac:dyDescent="0.2">
      <c r="A520" t="s">
        <v>479</v>
      </c>
      <c r="B520" s="189">
        <v>756</v>
      </c>
      <c r="C520" s="189">
        <v>756</v>
      </c>
      <c r="D520" s="190">
        <f t="shared" si="16"/>
        <v>0</v>
      </c>
      <c r="E520" s="191">
        <f t="shared" si="17"/>
        <v>0</v>
      </c>
    </row>
    <row r="521" spans="1:5" x14ac:dyDescent="0.2">
      <c r="A521" t="s">
        <v>481</v>
      </c>
      <c r="B521" s="189">
        <v>756</v>
      </c>
      <c r="C521" s="189">
        <v>756</v>
      </c>
      <c r="D521" s="190">
        <f t="shared" si="16"/>
        <v>0</v>
      </c>
      <c r="E521" s="191">
        <f t="shared" si="17"/>
        <v>0</v>
      </c>
    </row>
    <row r="522" spans="1:5" x14ac:dyDescent="0.2">
      <c r="A522" t="s">
        <v>483</v>
      </c>
      <c r="B522" s="189">
        <v>756</v>
      </c>
      <c r="C522" s="189">
        <v>756</v>
      </c>
      <c r="D522" s="190">
        <f t="shared" si="16"/>
        <v>0</v>
      </c>
      <c r="E522" s="191">
        <f t="shared" si="17"/>
        <v>0</v>
      </c>
    </row>
    <row r="523" spans="1:5" x14ac:dyDescent="0.2">
      <c r="A523" t="s">
        <v>485</v>
      </c>
      <c r="B523" s="189">
        <v>756</v>
      </c>
      <c r="C523" s="189">
        <v>756</v>
      </c>
      <c r="D523" s="190">
        <f t="shared" si="16"/>
        <v>0</v>
      </c>
      <c r="E523" s="191">
        <f t="shared" si="17"/>
        <v>0</v>
      </c>
    </row>
    <row r="524" spans="1:5" x14ac:dyDescent="0.2">
      <c r="A524" t="s">
        <v>486</v>
      </c>
      <c r="B524" s="189">
        <v>756</v>
      </c>
      <c r="C524" s="189">
        <v>756</v>
      </c>
      <c r="D524" s="190">
        <f t="shared" si="16"/>
        <v>0</v>
      </c>
      <c r="E524" s="191">
        <f t="shared" si="17"/>
        <v>0</v>
      </c>
    </row>
    <row r="525" spans="1:5" x14ac:dyDescent="0.2">
      <c r="A525" t="s">
        <v>495</v>
      </c>
      <c r="B525" s="189">
        <v>1019</v>
      </c>
      <c r="C525" s="189">
        <v>1019</v>
      </c>
      <c r="D525" s="190">
        <f t="shared" si="16"/>
        <v>0</v>
      </c>
      <c r="E525" s="191">
        <f t="shared" si="17"/>
        <v>0</v>
      </c>
    </row>
    <row r="526" spans="1:5" x14ac:dyDescent="0.2">
      <c r="A526" t="s">
        <v>497</v>
      </c>
      <c r="B526" s="189">
        <v>1019</v>
      </c>
      <c r="C526" s="189">
        <v>1019</v>
      </c>
      <c r="D526" s="190">
        <f t="shared" si="16"/>
        <v>0</v>
      </c>
      <c r="E526" s="191">
        <f t="shared" si="17"/>
        <v>0</v>
      </c>
    </row>
    <row r="527" spans="1:5" x14ac:dyDescent="0.2">
      <c r="A527" t="s">
        <v>499</v>
      </c>
      <c r="B527" s="189">
        <v>1019</v>
      </c>
      <c r="C527" s="189">
        <v>1019</v>
      </c>
      <c r="D527" s="190">
        <f t="shared" si="16"/>
        <v>0</v>
      </c>
      <c r="E527" s="191">
        <f t="shared" si="17"/>
        <v>0</v>
      </c>
    </row>
    <row r="528" spans="1:5" x14ac:dyDescent="0.2">
      <c r="A528" t="s">
        <v>501</v>
      </c>
      <c r="B528" s="189">
        <v>1019</v>
      </c>
      <c r="C528" s="189">
        <v>1019</v>
      </c>
      <c r="D528" s="190">
        <f t="shared" si="16"/>
        <v>0</v>
      </c>
      <c r="E528" s="191">
        <f t="shared" si="17"/>
        <v>0</v>
      </c>
    </row>
    <row r="529" spans="1:5" x14ac:dyDescent="0.2">
      <c r="A529" t="s">
        <v>502</v>
      </c>
      <c r="B529" s="189">
        <v>1019</v>
      </c>
      <c r="C529" s="189">
        <v>1019</v>
      </c>
      <c r="D529" s="190">
        <f t="shared" si="16"/>
        <v>0</v>
      </c>
      <c r="E529" s="191">
        <f t="shared" si="17"/>
        <v>0</v>
      </c>
    </row>
    <row r="530" spans="1:5" x14ac:dyDescent="0.2">
      <c r="A530" t="s">
        <v>262</v>
      </c>
      <c r="B530" s="189">
        <v>1013</v>
      </c>
      <c r="C530" s="189">
        <v>1013</v>
      </c>
      <c r="D530" s="190">
        <f t="shared" si="16"/>
        <v>0</v>
      </c>
      <c r="E530" s="191">
        <f t="shared" si="17"/>
        <v>0</v>
      </c>
    </row>
    <row r="531" spans="1:5" x14ac:dyDescent="0.2">
      <c r="A531" t="s">
        <v>264</v>
      </c>
      <c r="B531" s="189">
        <v>1013</v>
      </c>
      <c r="C531" s="189">
        <v>1013</v>
      </c>
      <c r="D531" s="190">
        <f t="shared" si="16"/>
        <v>0</v>
      </c>
      <c r="E531" s="191">
        <f t="shared" si="17"/>
        <v>0</v>
      </c>
    </row>
    <row r="532" spans="1:5" x14ac:dyDescent="0.2">
      <c r="A532" t="s">
        <v>266</v>
      </c>
      <c r="B532" s="189">
        <v>1013</v>
      </c>
      <c r="C532" s="189">
        <v>1013</v>
      </c>
      <c r="D532" s="190">
        <f t="shared" si="16"/>
        <v>0</v>
      </c>
      <c r="E532" s="191">
        <f t="shared" si="17"/>
        <v>0</v>
      </c>
    </row>
    <row r="533" spans="1:5" x14ac:dyDescent="0.2">
      <c r="A533" t="s">
        <v>268</v>
      </c>
      <c r="B533" s="189">
        <v>1013</v>
      </c>
      <c r="C533" s="189">
        <v>1013</v>
      </c>
      <c r="D533" s="190">
        <f t="shared" si="16"/>
        <v>0</v>
      </c>
      <c r="E533" s="191">
        <f t="shared" si="17"/>
        <v>0</v>
      </c>
    </row>
    <row r="534" spans="1:5" x14ac:dyDescent="0.2">
      <c r="A534" t="s">
        <v>269</v>
      </c>
      <c r="B534" s="189">
        <v>1013</v>
      </c>
      <c r="C534" s="189">
        <v>1013</v>
      </c>
      <c r="D534" s="190">
        <f t="shared" si="16"/>
        <v>0</v>
      </c>
      <c r="E534" s="191">
        <f t="shared" si="17"/>
        <v>0</v>
      </c>
    </row>
    <row r="535" spans="1:5" x14ac:dyDescent="0.2">
      <c r="A535" t="s">
        <v>246</v>
      </c>
      <c r="B535" s="189">
        <v>588</v>
      </c>
      <c r="C535" s="189">
        <v>588</v>
      </c>
      <c r="D535" s="190">
        <f t="shared" si="16"/>
        <v>0</v>
      </c>
      <c r="E535" s="191">
        <f t="shared" si="17"/>
        <v>0</v>
      </c>
    </row>
    <row r="536" spans="1:5" x14ac:dyDescent="0.2">
      <c r="A536" t="s">
        <v>248</v>
      </c>
      <c r="B536" s="189">
        <v>588</v>
      </c>
      <c r="C536" s="189">
        <v>588</v>
      </c>
      <c r="D536" s="190">
        <f t="shared" si="16"/>
        <v>0</v>
      </c>
      <c r="E536" s="191">
        <f t="shared" si="17"/>
        <v>0</v>
      </c>
    </row>
    <row r="537" spans="1:5" x14ac:dyDescent="0.2">
      <c r="A537" t="s">
        <v>250</v>
      </c>
      <c r="B537" s="189">
        <v>588</v>
      </c>
      <c r="C537" s="189">
        <v>588</v>
      </c>
      <c r="D537" s="190">
        <f t="shared" si="16"/>
        <v>0</v>
      </c>
      <c r="E537" s="191">
        <f t="shared" si="17"/>
        <v>0</v>
      </c>
    </row>
    <row r="538" spans="1:5" x14ac:dyDescent="0.2">
      <c r="A538" t="s">
        <v>252</v>
      </c>
      <c r="B538" s="189">
        <v>588</v>
      </c>
      <c r="C538" s="189">
        <v>588</v>
      </c>
      <c r="D538" s="190">
        <f t="shared" si="16"/>
        <v>0</v>
      </c>
      <c r="E538" s="191">
        <f t="shared" si="17"/>
        <v>0</v>
      </c>
    </row>
    <row r="539" spans="1:5" x14ac:dyDescent="0.2">
      <c r="A539" t="s">
        <v>253</v>
      </c>
      <c r="B539" s="189">
        <v>588</v>
      </c>
      <c r="C539" s="189">
        <v>588</v>
      </c>
      <c r="D539" s="190">
        <f t="shared" si="16"/>
        <v>0</v>
      </c>
      <c r="E539" s="191">
        <f t="shared" si="17"/>
        <v>0</v>
      </c>
    </row>
    <row r="540" spans="1:5" x14ac:dyDescent="0.2">
      <c r="A540" t="s">
        <v>707</v>
      </c>
      <c r="B540" s="189">
        <v>355</v>
      </c>
      <c r="C540" s="189">
        <v>355</v>
      </c>
      <c r="D540" s="190">
        <f t="shared" si="16"/>
        <v>0</v>
      </c>
      <c r="E540" s="191">
        <f t="shared" si="17"/>
        <v>0</v>
      </c>
    </row>
    <row r="541" spans="1:5" x14ac:dyDescent="0.2">
      <c r="A541" t="s">
        <v>708</v>
      </c>
      <c r="B541" s="189">
        <v>355</v>
      </c>
      <c r="C541" s="189">
        <v>355</v>
      </c>
      <c r="D541" s="190">
        <f t="shared" si="16"/>
        <v>0</v>
      </c>
      <c r="E541" s="191">
        <f t="shared" si="17"/>
        <v>0</v>
      </c>
    </row>
    <row r="542" spans="1:5" x14ac:dyDescent="0.2">
      <c r="A542" t="s">
        <v>709</v>
      </c>
      <c r="B542" s="189">
        <v>355</v>
      </c>
      <c r="C542" s="189">
        <v>355</v>
      </c>
      <c r="D542" s="190">
        <f t="shared" si="16"/>
        <v>0</v>
      </c>
      <c r="E542" s="191">
        <f t="shared" si="17"/>
        <v>0</v>
      </c>
    </row>
    <row r="543" spans="1:5" x14ac:dyDescent="0.2">
      <c r="A543" t="s">
        <v>710</v>
      </c>
      <c r="B543" s="189">
        <v>355</v>
      </c>
      <c r="C543" s="189">
        <v>355</v>
      </c>
      <c r="D543" s="190">
        <f t="shared" si="16"/>
        <v>0</v>
      </c>
      <c r="E543" s="191">
        <f t="shared" si="17"/>
        <v>0</v>
      </c>
    </row>
    <row r="544" spans="1:5" x14ac:dyDescent="0.2">
      <c r="A544" t="s">
        <v>711</v>
      </c>
      <c r="B544" s="189">
        <v>355</v>
      </c>
      <c r="C544" s="189">
        <v>355</v>
      </c>
      <c r="D544" s="190">
        <f t="shared" si="16"/>
        <v>0</v>
      </c>
      <c r="E544" s="191">
        <f t="shared" si="17"/>
        <v>0</v>
      </c>
    </row>
    <row r="545" spans="1:5" x14ac:dyDescent="0.2">
      <c r="A545" t="s">
        <v>712</v>
      </c>
      <c r="B545" s="189">
        <v>497</v>
      </c>
      <c r="C545" s="189">
        <v>497</v>
      </c>
      <c r="D545" s="190">
        <f t="shared" si="16"/>
        <v>0</v>
      </c>
      <c r="E545" s="191">
        <f t="shared" si="17"/>
        <v>0</v>
      </c>
    </row>
    <row r="546" spans="1:5" x14ac:dyDescent="0.2">
      <c r="A546" t="s">
        <v>713</v>
      </c>
      <c r="B546" s="189">
        <v>497</v>
      </c>
      <c r="C546" s="189">
        <v>497</v>
      </c>
      <c r="D546" s="190">
        <f t="shared" si="16"/>
        <v>0</v>
      </c>
      <c r="E546" s="191">
        <f t="shared" si="17"/>
        <v>0</v>
      </c>
    </row>
    <row r="547" spans="1:5" x14ac:dyDescent="0.2">
      <c r="A547" t="s">
        <v>714</v>
      </c>
      <c r="B547" s="189">
        <v>497</v>
      </c>
      <c r="C547" s="189">
        <v>497</v>
      </c>
      <c r="D547" s="190">
        <f t="shared" si="16"/>
        <v>0</v>
      </c>
      <c r="E547" s="191">
        <f t="shared" si="17"/>
        <v>0</v>
      </c>
    </row>
    <row r="548" spans="1:5" x14ac:dyDescent="0.2">
      <c r="A548" t="s">
        <v>715</v>
      </c>
      <c r="B548" s="189">
        <v>497</v>
      </c>
      <c r="C548" s="189">
        <v>497</v>
      </c>
      <c r="D548" s="190">
        <f t="shared" si="16"/>
        <v>0</v>
      </c>
      <c r="E548" s="191">
        <f t="shared" si="17"/>
        <v>0</v>
      </c>
    </row>
    <row r="549" spans="1:5" x14ac:dyDescent="0.2">
      <c r="A549" t="s">
        <v>716</v>
      </c>
      <c r="B549" s="189">
        <v>497</v>
      </c>
      <c r="C549" s="189">
        <v>497</v>
      </c>
      <c r="D549" s="190">
        <f t="shared" si="16"/>
        <v>0</v>
      </c>
      <c r="E549" s="191">
        <f t="shared" si="17"/>
        <v>0</v>
      </c>
    </row>
    <row r="550" spans="1:5" x14ac:dyDescent="0.2">
      <c r="A550" t="s">
        <v>124</v>
      </c>
      <c r="B550" s="189">
        <v>1097</v>
      </c>
      <c r="C550" s="189">
        <v>1097</v>
      </c>
      <c r="D550" s="190">
        <f t="shared" si="16"/>
        <v>0</v>
      </c>
      <c r="E550" s="191">
        <f t="shared" si="17"/>
        <v>0</v>
      </c>
    </row>
    <row r="551" spans="1:5" x14ac:dyDescent="0.2">
      <c r="A551" t="s">
        <v>125</v>
      </c>
      <c r="B551" s="189">
        <v>1097</v>
      </c>
      <c r="C551" s="189">
        <v>1097</v>
      </c>
      <c r="D551" s="190">
        <f t="shared" si="16"/>
        <v>0</v>
      </c>
      <c r="E551" s="191">
        <f t="shared" si="17"/>
        <v>0</v>
      </c>
    </row>
    <row r="552" spans="1:5" x14ac:dyDescent="0.2">
      <c r="A552" t="s">
        <v>126</v>
      </c>
      <c r="B552" s="189">
        <v>1097</v>
      </c>
      <c r="C552" s="189">
        <v>1097</v>
      </c>
      <c r="D552" s="190">
        <f t="shared" si="16"/>
        <v>0</v>
      </c>
      <c r="E552" s="191">
        <f t="shared" si="17"/>
        <v>0</v>
      </c>
    </row>
    <row r="553" spans="1:5" x14ac:dyDescent="0.2">
      <c r="A553" t="s">
        <v>127</v>
      </c>
      <c r="B553" s="189">
        <v>1097</v>
      </c>
      <c r="C553" s="189">
        <v>1097</v>
      </c>
      <c r="D553" s="190">
        <f t="shared" si="16"/>
        <v>0</v>
      </c>
      <c r="E553" s="191">
        <f t="shared" si="17"/>
        <v>0</v>
      </c>
    </row>
    <row r="554" spans="1:5" x14ac:dyDescent="0.2">
      <c r="A554" t="s">
        <v>128</v>
      </c>
      <c r="B554" s="189">
        <v>1097</v>
      </c>
      <c r="C554" s="189">
        <v>1097</v>
      </c>
      <c r="D554" s="190">
        <f t="shared" si="16"/>
        <v>0</v>
      </c>
      <c r="E554" s="191">
        <f t="shared" si="17"/>
        <v>0</v>
      </c>
    </row>
    <row r="555" spans="1:5" x14ac:dyDescent="0.2">
      <c r="A555" t="s">
        <v>114</v>
      </c>
      <c r="B555" s="189">
        <v>887</v>
      </c>
      <c r="C555" s="189">
        <v>887</v>
      </c>
      <c r="D555" s="190">
        <f t="shared" si="16"/>
        <v>0</v>
      </c>
      <c r="E555" s="191">
        <f t="shared" si="17"/>
        <v>0</v>
      </c>
    </row>
    <row r="556" spans="1:5" x14ac:dyDescent="0.2">
      <c r="A556" t="s">
        <v>115</v>
      </c>
      <c r="B556" s="189">
        <v>887</v>
      </c>
      <c r="C556" s="189">
        <v>887</v>
      </c>
      <c r="D556" s="190">
        <f t="shared" si="16"/>
        <v>0</v>
      </c>
      <c r="E556" s="191">
        <f t="shared" si="17"/>
        <v>0</v>
      </c>
    </row>
    <row r="557" spans="1:5" x14ac:dyDescent="0.2">
      <c r="A557" t="s">
        <v>116</v>
      </c>
      <c r="B557" s="189">
        <v>887</v>
      </c>
      <c r="C557" s="189">
        <v>887</v>
      </c>
      <c r="D557" s="190">
        <f t="shared" si="16"/>
        <v>0</v>
      </c>
      <c r="E557" s="191">
        <f t="shared" si="17"/>
        <v>0</v>
      </c>
    </row>
    <row r="558" spans="1:5" x14ac:dyDescent="0.2">
      <c r="A558" t="s">
        <v>117</v>
      </c>
      <c r="B558" s="189">
        <v>887</v>
      </c>
      <c r="C558" s="189">
        <v>887</v>
      </c>
      <c r="D558" s="190">
        <f t="shared" si="16"/>
        <v>0</v>
      </c>
      <c r="E558" s="191">
        <f t="shared" si="17"/>
        <v>0</v>
      </c>
    </row>
    <row r="559" spans="1:5" x14ac:dyDescent="0.2">
      <c r="A559" t="s">
        <v>118</v>
      </c>
      <c r="B559" s="189">
        <v>887</v>
      </c>
      <c r="C559" s="189">
        <v>887</v>
      </c>
      <c r="D559" s="190">
        <f t="shared" si="16"/>
        <v>0</v>
      </c>
      <c r="E559" s="191">
        <f t="shared" si="17"/>
        <v>0</v>
      </c>
    </row>
    <row r="560" spans="1:5" x14ac:dyDescent="0.2">
      <c r="A560" t="s">
        <v>1214</v>
      </c>
      <c r="B560" s="189">
        <v>440</v>
      </c>
      <c r="C560" s="189" t="e">
        <v>#N/A</v>
      </c>
      <c r="D560" s="190" t="e">
        <f t="shared" si="16"/>
        <v>#N/A</v>
      </c>
      <c r="E560" s="191" t="e">
        <f t="shared" si="17"/>
        <v>#N/A</v>
      </c>
    </row>
    <row r="561" spans="1:5" x14ac:dyDescent="0.2">
      <c r="A561" t="s">
        <v>119</v>
      </c>
      <c r="B561" s="189">
        <v>1029</v>
      </c>
      <c r="C561" s="189">
        <v>1029</v>
      </c>
      <c r="D561" s="190">
        <f t="shared" si="16"/>
        <v>0</v>
      </c>
      <c r="E561" s="191">
        <f t="shared" si="17"/>
        <v>0</v>
      </c>
    </row>
    <row r="562" spans="1:5" x14ac:dyDescent="0.2">
      <c r="A562" t="s">
        <v>120</v>
      </c>
      <c r="B562" s="189">
        <v>1029</v>
      </c>
      <c r="C562" s="189">
        <v>1029</v>
      </c>
      <c r="D562" s="190">
        <f t="shared" si="16"/>
        <v>0</v>
      </c>
      <c r="E562" s="191">
        <f t="shared" si="17"/>
        <v>0</v>
      </c>
    </row>
    <row r="563" spans="1:5" x14ac:dyDescent="0.2">
      <c r="A563" t="s">
        <v>121</v>
      </c>
      <c r="B563" s="189">
        <v>1029</v>
      </c>
      <c r="C563" s="189">
        <v>1029</v>
      </c>
      <c r="D563" s="190">
        <f t="shared" si="16"/>
        <v>0</v>
      </c>
      <c r="E563" s="191">
        <f t="shared" si="17"/>
        <v>0</v>
      </c>
    </row>
    <row r="564" spans="1:5" x14ac:dyDescent="0.2">
      <c r="A564" t="s">
        <v>122</v>
      </c>
      <c r="B564" s="189">
        <v>1029</v>
      </c>
      <c r="C564" s="189">
        <v>1029</v>
      </c>
      <c r="D564" s="190">
        <f t="shared" si="16"/>
        <v>0</v>
      </c>
      <c r="E564" s="191">
        <f t="shared" si="17"/>
        <v>0</v>
      </c>
    </row>
    <row r="565" spans="1:5" x14ac:dyDescent="0.2">
      <c r="A565" t="s">
        <v>123</v>
      </c>
      <c r="B565" s="189">
        <v>1029</v>
      </c>
      <c r="C565" s="189">
        <v>1029</v>
      </c>
      <c r="D565" s="190">
        <f t="shared" si="16"/>
        <v>0</v>
      </c>
      <c r="E565" s="191">
        <f t="shared" si="17"/>
        <v>0</v>
      </c>
    </row>
    <row r="566" spans="1:5" x14ac:dyDescent="0.2">
      <c r="A566" t="s">
        <v>1215</v>
      </c>
      <c r="B566" s="189">
        <v>515</v>
      </c>
      <c r="C566" s="189" t="e">
        <v>#N/A</v>
      </c>
      <c r="D566" s="190" t="e">
        <f t="shared" si="16"/>
        <v>#N/A</v>
      </c>
      <c r="E566" s="191" t="e">
        <f t="shared" si="17"/>
        <v>#N/A</v>
      </c>
    </row>
    <row r="567" spans="1:5" x14ac:dyDescent="0.2">
      <c r="A567" t="s">
        <v>717</v>
      </c>
      <c r="B567" s="189">
        <v>355</v>
      </c>
      <c r="C567" s="189">
        <v>355</v>
      </c>
      <c r="D567" s="190">
        <f t="shared" si="16"/>
        <v>0</v>
      </c>
      <c r="E567" s="191">
        <f t="shared" si="17"/>
        <v>0</v>
      </c>
    </row>
    <row r="568" spans="1:5" x14ac:dyDescent="0.2">
      <c r="A568" t="s">
        <v>718</v>
      </c>
      <c r="B568" s="189">
        <v>355</v>
      </c>
      <c r="C568" s="189">
        <v>355</v>
      </c>
      <c r="D568" s="190">
        <f t="shared" si="16"/>
        <v>0</v>
      </c>
      <c r="E568" s="191">
        <f t="shared" si="17"/>
        <v>0</v>
      </c>
    </row>
    <row r="569" spans="1:5" x14ac:dyDescent="0.2">
      <c r="A569" t="s">
        <v>719</v>
      </c>
      <c r="B569" s="189">
        <v>355</v>
      </c>
      <c r="C569" s="189">
        <v>355</v>
      </c>
      <c r="D569" s="190">
        <f t="shared" si="16"/>
        <v>0</v>
      </c>
      <c r="E569" s="191">
        <f t="shared" si="17"/>
        <v>0</v>
      </c>
    </row>
    <row r="570" spans="1:5" x14ac:dyDescent="0.2">
      <c r="A570" t="s">
        <v>720</v>
      </c>
      <c r="B570" s="189">
        <v>355</v>
      </c>
      <c r="C570" s="189">
        <v>355</v>
      </c>
      <c r="D570" s="190">
        <f t="shared" si="16"/>
        <v>0</v>
      </c>
      <c r="E570" s="191">
        <f t="shared" si="17"/>
        <v>0</v>
      </c>
    </row>
    <row r="571" spans="1:5" x14ac:dyDescent="0.2">
      <c r="A571" t="s">
        <v>721</v>
      </c>
      <c r="B571" s="189">
        <v>355</v>
      </c>
      <c r="C571" s="189">
        <v>355</v>
      </c>
      <c r="D571" s="190">
        <f t="shared" si="16"/>
        <v>0</v>
      </c>
      <c r="E571" s="191">
        <f t="shared" si="17"/>
        <v>0</v>
      </c>
    </row>
    <row r="572" spans="1:5" x14ac:dyDescent="0.2">
      <c r="A572" t="s">
        <v>722</v>
      </c>
      <c r="B572" s="189">
        <v>740</v>
      </c>
      <c r="C572" s="189">
        <v>740</v>
      </c>
      <c r="D572" s="190">
        <f t="shared" si="16"/>
        <v>0</v>
      </c>
      <c r="E572" s="191">
        <f t="shared" si="17"/>
        <v>0</v>
      </c>
    </row>
    <row r="573" spans="1:5" x14ac:dyDescent="0.2">
      <c r="A573" t="s">
        <v>723</v>
      </c>
      <c r="B573" s="189">
        <v>740</v>
      </c>
      <c r="C573" s="189">
        <v>740</v>
      </c>
      <c r="D573" s="190">
        <f t="shared" si="16"/>
        <v>0</v>
      </c>
      <c r="E573" s="191">
        <f t="shared" si="17"/>
        <v>0</v>
      </c>
    </row>
    <row r="574" spans="1:5" x14ac:dyDescent="0.2">
      <c r="A574" t="s">
        <v>724</v>
      </c>
      <c r="B574" s="189">
        <v>740</v>
      </c>
      <c r="C574" s="189">
        <v>740</v>
      </c>
      <c r="D574" s="190">
        <f t="shared" si="16"/>
        <v>0</v>
      </c>
      <c r="E574" s="191">
        <f t="shared" si="17"/>
        <v>0</v>
      </c>
    </row>
    <row r="575" spans="1:5" x14ac:dyDescent="0.2">
      <c r="A575" t="s">
        <v>725</v>
      </c>
      <c r="B575" s="189">
        <v>740</v>
      </c>
      <c r="C575" s="189">
        <v>740</v>
      </c>
      <c r="D575" s="190">
        <f t="shared" si="16"/>
        <v>0</v>
      </c>
      <c r="E575" s="191">
        <f t="shared" si="17"/>
        <v>0</v>
      </c>
    </row>
    <row r="576" spans="1:5" x14ac:dyDescent="0.2">
      <c r="A576" t="s">
        <v>726</v>
      </c>
      <c r="B576" s="189">
        <v>740</v>
      </c>
      <c r="C576" s="189">
        <v>740</v>
      </c>
      <c r="D576" s="190">
        <f t="shared" si="16"/>
        <v>0</v>
      </c>
      <c r="E576" s="191">
        <f t="shared" si="17"/>
        <v>0</v>
      </c>
    </row>
    <row r="577" spans="1:5" x14ac:dyDescent="0.2">
      <c r="A577" t="s">
        <v>727</v>
      </c>
      <c r="B577" s="189">
        <v>2090</v>
      </c>
      <c r="C577" s="189">
        <v>2090</v>
      </c>
      <c r="D577" s="190">
        <f t="shared" si="16"/>
        <v>0</v>
      </c>
      <c r="E577" s="191">
        <f t="shared" si="17"/>
        <v>0</v>
      </c>
    </row>
    <row r="578" spans="1:5" x14ac:dyDescent="0.2">
      <c r="A578" t="s">
        <v>728</v>
      </c>
      <c r="B578" s="189">
        <v>2090</v>
      </c>
      <c r="C578" s="189">
        <v>2090</v>
      </c>
      <c r="D578" s="190">
        <f t="shared" si="16"/>
        <v>0</v>
      </c>
      <c r="E578" s="191">
        <f t="shared" si="17"/>
        <v>0</v>
      </c>
    </row>
    <row r="579" spans="1:5" x14ac:dyDescent="0.2">
      <c r="A579" t="s">
        <v>729</v>
      </c>
      <c r="B579" s="189">
        <v>2090</v>
      </c>
      <c r="C579" s="189">
        <v>2090</v>
      </c>
      <c r="D579" s="190">
        <f t="shared" ref="D579:D586" si="18">B579-C579</f>
        <v>0</v>
      </c>
      <c r="E579" s="191">
        <f t="shared" ref="E579:E586" si="19">D579/C579</f>
        <v>0</v>
      </c>
    </row>
    <row r="580" spans="1:5" x14ac:dyDescent="0.2">
      <c r="A580" t="s">
        <v>730</v>
      </c>
      <c r="B580" s="189">
        <v>2090</v>
      </c>
      <c r="C580" s="189">
        <v>2090</v>
      </c>
      <c r="D580" s="190">
        <f t="shared" si="18"/>
        <v>0</v>
      </c>
      <c r="E580" s="191">
        <f t="shared" si="19"/>
        <v>0</v>
      </c>
    </row>
    <row r="581" spans="1:5" x14ac:dyDescent="0.2">
      <c r="A581" t="s">
        <v>731</v>
      </c>
      <c r="B581" s="189">
        <v>2090</v>
      </c>
      <c r="C581" s="189">
        <v>2090</v>
      </c>
      <c r="D581" s="190">
        <f t="shared" si="18"/>
        <v>0</v>
      </c>
      <c r="E581" s="191">
        <f t="shared" si="19"/>
        <v>0</v>
      </c>
    </row>
    <row r="582" spans="1:5" x14ac:dyDescent="0.2">
      <c r="A582" t="s">
        <v>331</v>
      </c>
      <c r="B582" s="189">
        <v>2888</v>
      </c>
      <c r="C582" s="189">
        <v>2888</v>
      </c>
      <c r="D582" s="190">
        <f t="shared" si="18"/>
        <v>0</v>
      </c>
      <c r="E582" s="191">
        <f t="shared" si="19"/>
        <v>0</v>
      </c>
    </row>
    <row r="583" spans="1:5" x14ac:dyDescent="0.2">
      <c r="A583" t="s">
        <v>332</v>
      </c>
      <c r="B583" s="189">
        <v>2888</v>
      </c>
      <c r="C583" s="189">
        <v>2888</v>
      </c>
      <c r="D583" s="190">
        <f t="shared" si="18"/>
        <v>0</v>
      </c>
      <c r="E583" s="191">
        <f t="shared" si="19"/>
        <v>0</v>
      </c>
    </row>
    <row r="584" spans="1:5" x14ac:dyDescent="0.2">
      <c r="A584" t="s">
        <v>333</v>
      </c>
      <c r="B584" s="189">
        <v>2888</v>
      </c>
      <c r="C584" s="189">
        <v>2888</v>
      </c>
      <c r="D584" s="190">
        <f t="shared" si="18"/>
        <v>0</v>
      </c>
      <c r="E584" s="191">
        <f t="shared" si="19"/>
        <v>0</v>
      </c>
    </row>
    <row r="585" spans="1:5" x14ac:dyDescent="0.2">
      <c r="A585" t="s">
        <v>334</v>
      </c>
      <c r="B585" s="189">
        <v>2888</v>
      </c>
      <c r="C585" s="189">
        <v>2888</v>
      </c>
      <c r="D585" s="190">
        <f t="shared" si="18"/>
        <v>0</v>
      </c>
      <c r="E585" s="191">
        <f t="shared" si="19"/>
        <v>0</v>
      </c>
    </row>
    <row r="586" spans="1:5" x14ac:dyDescent="0.2">
      <c r="A586" t="s">
        <v>335</v>
      </c>
      <c r="B586" s="189">
        <v>2888</v>
      </c>
      <c r="C586" s="189">
        <v>2888</v>
      </c>
      <c r="D586" s="190">
        <f t="shared" si="18"/>
        <v>0</v>
      </c>
      <c r="E586" s="191">
        <f t="shared" si="19"/>
        <v>0</v>
      </c>
    </row>
  </sheetData>
  <autoFilter ref="A1:E586" xr:uid="{BDDF05F3-7EE7-4420-AEE1-6C0D866120A0}"/>
  <conditionalFormatting sqref="D1:D1048576">
    <cfRule type="cellIs" dxfId="1" priority="1" operator="lessThan">
      <formula>0</formula>
    </cfRule>
    <cfRule type="cellIs" dxfId="0" priority="2"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332D8-A16A-4D75-A2E1-1BD259540F53}">
  <sheetPr>
    <tabColor rgb="FF993366"/>
  </sheetPr>
  <dimension ref="A1:K249"/>
  <sheetViews>
    <sheetView zoomScaleNormal="100" workbookViewId="0">
      <selection sqref="A1:I1"/>
    </sheetView>
  </sheetViews>
  <sheetFormatPr defaultColWidth="13.42578125" defaultRowHeight="12.75" x14ac:dyDescent="0.2"/>
  <cols>
    <col min="1" max="1" width="25.5703125" customWidth="1"/>
    <col min="2" max="2" width="46" customWidth="1"/>
    <col min="3" max="3" width="6.28515625" style="109" bestFit="1" customWidth="1"/>
    <col min="4" max="4" width="14" style="189" bestFit="1" customWidth="1"/>
    <col min="5" max="5" width="12.85546875" style="189" customWidth="1"/>
    <col min="6" max="6" width="25.7109375" style="64" customWidth="1"/>
    <col min="7" max="7" width="55.28515625" style="101" customWidth="1"/>
    <col min="8" max="8" width="38.7109375" style="431" customWidth="1"/>
    <col min="9" max="9" width="19.140625" bestFit="1" customWidth="1"/>
    <col min="10" max="10" width="17.28515625" bestFit="1" customWidth="1"/>
  </cols>
  <sheetData>
    <row r="1" spans="1:10" ht="18.75" thickBot="1" x14ac:dyDescent="0.3">
      <c r="A1" s="620" t="s">
        <v>1755</v>
      </c>
      <c r="B1" s="621"/>
      <c r="C1" s="621"/>
      <c r="D1" s="621"/>
      <c r="E1" s="621"/>
      <c r="F1" s="621"/>
      <c r="G1" s="621"/>
      <c r="H1" s="621"/>
      <c r="I1" s="621"/>
    </row>
    <row r="2" spans="1:10" ht="24" thickBot="1" x14ac:dyDescent="0.25">
      <c r="A2" s="705" t="s">
        <v>32</v>
      </c>
      <c r="B2" s="706"/>
      <c r="C2" s="706"/>
      <c r="D2" s="706"/>
      <c r="E2" s="706"/>
      <c r="F2" s="706"/>
      <c r="G2" s="706"/>
      <c r="H2" s="707"/>
    </row>
    <row r="3" spans="1:10" ht="13.5" thickBot="1" x14ac:dyDescent="0.25">
      <c r="A3" s="25" t="s">
        <v>29</v>
      </c>
      <c r="B3" s="26" t="s">
        <v>30</v>
      </c>
      <c r="C3" s="413" t="s">
        <v>1732</v>
      </c>
      <c r="D3" s="446" t="s">
        <v>503</v>
      </c>
      <c r="E3" s="446" t="s">
        <v>1169</v>
      </c>
      <c r="F3" s="687" t="s">
        <v>937</v>
      </c>
      <c r="G3" s="687"/>
      <c r="H3" s="122"/>
    </row>
    <row r="4" spans="1:10" ht="16.5" thickBot="1" x14ac:dyDescent="0.25">
      <c r="A4" s="675" t="s">
        <v>1401</v>
      </c>
      <c r="B4" s="676"/>
      <c r="C4" s="708"/>
      <c r="D4" s="708"/>
      <c r="E4" s="708"/>
      <c r="F4" s="676"/>
      <c r="G4" s="676"/>
      <c r="H4" s="677"/>
    </row>
    <row r="5" spans="1:10" x14ac:dyDescent="0.2">
      <c r="A5" s="282" t="s">
        <v>1383</v>
      </c>
      <c r="B5" s="283" t="s">
        <v>1389</v>
      </c>
      <c r="C5" s="433">
        <v>1</v>
      </c>
      <c r="D5" s="447">
        <f>VLOOKUP(A5,'2021 Pricing'!A:B,2,FALSE)</f>
        <v>2900</v>
      </c>
      <c r="E5" s="447">
        <f>C5*D5</f>
        <v>2900</v>
      </c>
      <c r="F5" s="424"/>
      <c r="G5" s="284" t="s">
        <v>1395</v>
      </c>
      <c r="H5" s="285" t="s">
        <v>1287</v>
      </c>
    </row>
    <row r="6" spans="1:10" x14ac:dyDescent="0.2">
      <c r="A6" s="286" t="s">
        <v>1384</v>
      </c>
      <c r="B6" s="281" t="s">
        <v>1390</v>
      </c>
      <c r="C6" s="433">
        <v>3</v>
      </c>
      <c r="D6" s="447">
        <f>VLOOKUP(A6,'2021 Pricing'!A:B,2,FALSE)</f>
        <v>2610</v>
      </c>
      <c r="E6" s="447">
        <f t="shared" ref="E6:E10" si="0">C6*D6</f>
        <v>7830</v>
      </c>
      <c r="F6" s="425" t="s">
        <v>1273</v>
      </c>
      <c r="G6" s="379" t="s">
        <v>751</v>
      </c>
      <c r="H6" s="387" t="s">
        <v>751</v>
      </c>
    </row>
    <row r="7" spans="1:10" x14ac:dyDescent="0.2">
      <c r="A7" s="286" t="s">
        <v>1385</v>
      </c>
      <c r="B7" s="281" t="s">
        <v>1391</v>
      </c>
      <c r="C7" s="433">
        <v>3</v>
      </c>
      <c r="D7" s="447">
        <f>VLOOKUP(A7,'2021 Pricing'!A:B,2,FALSE)</f>
        <v>1566</v>
      </c>
      <c r="E7" s="447">
        <f t="shared" si="0"/>
        <v>4698</v>
      </c>
      <c r="F7" s="425" t="s">
        <v>1396</v>
      </c>
      <c r="G7" s="379" t="s">
        <v>751</v>
      </c>
      <c r="H7" s="387" t="s">
        <v>751</v>
      </c>
    </row>
    <row r="8" spans="1:10" x14ac:dyDescent="0.2">
      <c r="A8" s="286" t="s">
        <v>1386</v>
      </c>
      <c r="B8" s="281" t="s">
        <v>1392</v>
      </c>
      <c r="C8" s="433">
        <v>1</v>
      </c>
      <c r="D8" s="447">
        <f>VLOOKUP(A8,'2021 Pricing'!A:B,2,FALSE)</f>
        <v>2090</v>
      </c>
      <c r="E8" s="447">
        <f t="shared" si="0"/>
        <v>2090</v>
      </c>
      <c r="F8" s="425" t="s">
        <v>746</v>
      </c>
      <c r="G8" s="379" t="s">
        <v>1365</v>
      </c>
      <c r="H8" s="387" t="s">
        <v>751</v>
      </c>
    </row>
    <row r="9" spans="1:10" x14ac:dyDescent="0.2">
      <c r="A9" s="286" t="s">
        <v>1387</v>
      </c>
      <c r="B9" s="281" t="s">
        <v>1393</v>
      </c>
      <c r="C9" s="433">
        <v>3</v>
      </c>
      <c r="D9" s="447">
        <f>VLOOKUP(A9,'2021 Pricing'!A:B,2,FALSE)</f>
        <v>1881</v>
      </c>
      <c r="E9" s="447">
        <f t="shared" si="0"/>
        <v>5643</v>
      </c>
      <c r="F9" s="426" t="s">
        <v>1397</v>
      </c>
      <c r="G9" s="368" t="s">
        <v>751</v>
      </c>
      <c r="H9" s="369" t="s">
        <v>751</v>
      </c>
    </row>
    <row r="10" spans="1:10" x14ac:dyDescent="0.2">
      <c r="A10" s="286" t="s">
        <v>1388</v>
      </c>
      <c r="B10" s="281" t="s">
        <v>1394</v>
      </c>
      <c r="C10" s="433">
        <v>3</v>
      </c>
      <c r="D10" s="447">
        <f>VLOOKUP(A10,'2021 Pricing'!A:B,2,FALSE)</f>
        <v>1129</v>
      </c>
      <c r="E10" s="447">
        <f t="shared" si="0"/>
        <v>3387</v>
      </c>
      <c r="F10" s="425" t="s">
        <v>740</v>
      </c>
      <c r="G10" s="376" t="s">
        <v>1380</v>
      </c>
      <c r="H10" s="186" t="s">
        <v>1400</v>
      </c>
    </row>
    <row r="11" spans="1:10" x14ac:dyDescent="0.2">
      <c r="A11" s="12"/>
      <c r="B11" s="154"/>
      <c r="C11" s="154"/>
      <c r="D11" s="448"/>
      <c r="E11" s="448"/>
      <c r="F11" s="120" t="s">
        <v>1398</v>
      </c>
      <c r="G11" s="379" t="s">
        <v>748</v>
      </c>
      <c r="H11" s="387" t="s">
        <v>751</v>
      </c>
    </row>
    <row r="12" spans="1:10" x14ac:dyDescent="0.2">
      <c r="A12" s="12"/>
      <c r="B12" s="154"/>
      <c r="C12" s="154"/>
      <c r="D12" s="448"/>
      <c r="E12" s="448"/>
      <c r="F12" s="120" t="s">
        <v>744</v>
      </c>
      <c r="G12" s="379" t="s">
        <v>748</v>
      </c>
      <c r="H12" s="387" t="s">
        <v>751</v>
      </c>
    </row>
    <row r="13" spans="1:10" ht="51.75" customHeight="1" x14ac:dyDescent="0.2">
      <c r="A13" s="12"/>
      <c r="B13" s="154"/>
      <c r="C13" s="154"/>
      <c r="D13" s="448"/>
      <c r="E13" s="448"/>
      <c r="F13" s="120" t="s">
        <v>967</v>
      </c>
      <c r="G13" s="379" t="s">
        <v>748</v>
      </c>
      <c r="H13" s="387" t="s">
        <v>751</v>
      </c>
    </row>
    <row r="14" spans="1:10" ht="24.75" customHeight="1" x14ac:dyDescent="0.2">
      <c r="A14" s="12"/>
      <c r="B14" s="154"/>
      <c r="C14" s="154"/>
      <c r="D14" s="448"/>
      <c r="E14" s="448"/>
      <c r="F14" s="279" t="s">
        <v>1399</v>
      </c>
      <c r="G14" s="280" t="s">
        <v>1136</v>
      </c>
      <c r="H14" s="287" t="s">
        <v>1070</v>
      </c>
      <c r="J14" s="427"/>
    </row>
    <row r="15" spans="1:10" ht="12.75" customHeight="1" x14ac:dyDescent="0.2">
      <c r="B15" s="427"/>
      <c r="C15" s="98"/>
      <c r="D15" s="449"/>
      <c r="E15" s="449"/>
      <c r="F15" s="709" t="s">
        <v>769</v>
      </c>
      <c r="G15" s="709"/>
      <c r="H15" s="710"/>
      <c r="I15" s="427"/>
    </row>
    <row r="16" spans="1:10" x14ac:dyDescent="0.2">
      <c r="A16" s="12"/>
      <c r="B16" s="154"/>
      <c r="C16" s="154"/>
      <c r="D16" s="448"/>
      <c r="E16" s="448"/>
      <c r="F16" s="683" t="s">
        <v>1418</v>
      </c>
      <c r="G16" s="684"/>
      <c r="H16" s="685"/>
    </row>
    <row r="17" spans="1:11" x14ac:dyDescent="0.2">
      <c r="A17" s="12"/>
      <c r="B17" s="154"/>
      <c r="C17" s="154"/>
      <c r="D17" s="448"/>
      <c r="E17" s="448"/>
      <c r="F17" s="686"/>
      <c r="G17" s="643"/>
      <c r="H17" s="644"/>
    </row>
    <row r="18" spans="1:11" ht="15.75" customHeight="1" thickBot="1" x14ac:dyDescent="0.25">
      <c r="A18" s="12"/>
      <c r="B18" s="154"/>
      <c r="C18" s="154"/>
      <c r="D18" s="448"/>
      <c r="E18" s="448"/>
      <c r="F18" s="686"/>
      <c r="G18" s="643"/>
      <c r="H18" s="644"/>
    </row>
    <row r="19" spans="1:11" ht="16.5" thickBot="1" x14ac:dyDescent="0.25">
      <c r="A19" s="675" t="s">
        <v>1183</v>
      </c>
      <c r="B19" s="676"/>
      <c r="C19" s="676"/>
      <c r="D19" s="676"/>
      <c r="E19" s="676"/>
      <c r="F19" s="676"/>
      <c r="G19" s="676"/>
      <c r="H19" s="677"/>
    </row>
    <row r="20" spans="1:11" ht="13.5" thickBot="1" x14ac:dyDescent="0.25">
      <c r="A20" s="11" t="s">
        <v>104</v>
      </c>
      <c r="B20" s="1" t="s">
        <v>867</v>
      </c>
      <c r="C20" s="422">
        <v>1</v>
      </c>
      <c r="D20" s="450">
        <f>VLOOKUP(A20,'2021 Pricing'!A:B,2,FALSE)</f>
        <v>2888</v>
      </c>
      <c r="E20" s="451">
        <f>C20*D20</f>
        <v>2888</v>
      </c>
      <c r="F20" s="273"/>
      <c r="G20" s="126" t="s">
        <v>750</v>
      </c>
      <c r="H20" s="127" t="s">
        <v>1036</v>
      </c>
    </row>
    <row r="21" spans="1:11" ht="12.75" customHeight="1" x14ac:dyDescent="0.2">
      <c r="A21" s="11" t="s">
        <v>105</v>
      </c>
      <c r="B21" s="1" t="s">
        <v>868</v>
      </c>
      <c r="C21" s="422">
        <v>2</v>
      </c>
      <c r="D21" s="450">
        <f>VLOOKUP(A21,'2021 Pricing'!A:B,2,FALSE)</f>
        <v>2888</v>
      </c>
      <c r="E21" s="451">
        <f>C21*D21</f>
        <v>5776</v>
      </c>
      <c r="F21" s="57" t="s">
        <v>967</v>
      </c>
      <c r="G21" s="105" t="s">
        <v>749</v>
      </c>
      <c r="H21" s="186" t="s">
        <v>748</v>
      </c>
      <c r="J21" s="666" t="s">
        <v>1744</v>
      </c>
      <c r="K21" s="667"/>
    </row>
    <row r="22" spans="1:11" x14ac:dyDescent="0.2">
      <c r="A22" s="419" t="s">
        <v>106</v>
      </c>
      <c r="B22" s="420"/>
      <c r="C22" s="400">
        <v>3</v>
      </c>
      <c r="D22" s="450">
        <f>VLOOKUP(A22,'2021 Pricing'!A:B,2,FALSE)</f>
        <v>2888</v>
      </c>
      <c r="E22" s="451">
        <f>C22*D22</f>
        <v>8664</v>
      </c>
      <c r="F22" s="420"/>
      <c r="G22" s="420"/>
      <c r="H22" s="420"/>
      <c r="I22" s="420"/>
      <c r="J22" s="668"/>
      <c r="K22" s="669"/>
    </row>
    <row r="23" spans="1:11" x14ac:dyDescent="0.2">
      <c r="A23" s="11" t="s">
        <v>107</v>
      </c>
      <c r="B23" s="1" t="s">
        <v>869</v>
      </c>
      <c r="C23" s="401">
        <v>4</v>
      </c>
      <c r="D23" s="450" t="s">
        <v>1198</v>
      </c>
      <c r="E23" s="450" t="s">
        <v>1198</v>
      </c>
      <c r="F23" s="57" t="s">
        <v>740</v>
      </c>
      <c r="G23" s="105" t="s">
        <v>751</v>
      </c>
      <c r="H23" s="186" t="s">
        <v>751</v>
      </c>
      <c r="J23" s="668"/>
      <c r="K23" s="669"/>
    </row>
    <row r="24" spans="1:11" ht="13.5" customHeight="1" thickBot="1" x14ac:dyDescent="0.25">
      <c r="A24" s="11" t="s">
        <v>108</v>
      </c>
      <c r="B24" s="1" t="s">
        <v>870</v>
      </c>
      <c r="C24" s="401">
        <v>5</v>
      </c>
      <c r="D24" s="450" t="s">
        <v>1198</v>
      </c>
      <c r="E24" s="450" t="s">
        <v>1198</v>
      </c>
      <c r="F24" s="57" t="s">
        <v>741</v>
      </c>
      <c r="G24" s="102" t="s">
        <v>753</v>
      </c>
      <c r="H24" s="387" t="s">
        <v>753</v>
      </c>
      <c r="J24" s="670"/>
      <c r="K24" s="671"/>
    </row>
    <row r="25" spans="1:11" ht="13.5" customHeight="1" thickBot="1" x14ac:dyDescent="0.25">
      <c r="A25" s="11" t="s">
        <v>1068</v>
      </c>
      <c r="B25" s="61" t="s">
        <v>1069</v>
      </c>
      <c r="C25" s="422">
        <v>1</v>
      </c>
      <c r="D25" s="450">
        <f>VLOOKUP(A25,'2021 Pricing'!A:B,2,FALSE)</f>
        <v>1428</v>
      </c>
      <c r="E25" s="451">
        <f t="shared" ref="E25" si="1">C25*D25</f>
        <v>1428</v>
      </c>
      <c r="F25" s="57" t="s">
        <v>946</v>
      </c>
      <c r="G25" s="102" t="s">
        <v>751</v>
      </c>
      <c r="H25" s="387" t="s">
        <v>748</v>
      </c>
    </row>
    <row r="26" spans="1:11" ht="13.5" customHeight="1" thickBot="1" x14ac:dyDescent="0.25">
      <c r="A26" s="675" t="s">
        <v>1184</v>
      </c>
      <c r="B26" s="676"/>
      <c r="C26" s="676"/>
      <c r="D26" s="676"/>
      <c r="E26" s="677"/>
      <c r="F26" s="158" t="s">
        <v>744</v>
      </c>
      <c r="G26" s="102" t="s">
        <v>751</v>
      </c>
      <c r="H26" s="387" t="s">
        <v>748</v>
      </c>
    </row>
    <row r="27" spans="1:11" ht="13.5" customHeight="1" x14ac:dyDescent="0.2">
      <c r="A27" s="11" t="s">
        <v>109</v>
      </c>
      <c r="B27" s="1" t="s">
        <v>871</v>
      </c>
      <c r="C27" s="422">
        <v>1</v>
      </c>
      <c r="D27" s="450">
        <f>VLOOKUP(A27,'2021 Pricing'!A:B,2,FALSE)</f>
        <v>3019</v>
      </c>
      <c r="E27" s="451">
        <f>C27*D27</f>
        <v>3019</v>
      </c>
      <c r="F27" s="370" t="s">
        <v>750</v>
      </c>
      <c r="G27" s="631" t="s">
        <v>973</v>
      </c>
      <c r="H27" s="632"/>
    </row>
    <row r="28" spans="1:11" ht="13.5" customHeight="1" x14ac:dyDescent="0.2">
      <c r="A28" s="11" t="s">
        <v>110</v>
      </c>
      <c r="B28" s="1" t="s">
        <v>872</v>
      </c>
      <c r="C28" s="422">
        <v>2</v>
      </c>
      <c r="D28" s="450">
        <f>VLOOKUP(A28,'2021 Pricing'!A:B,2,FALSE)</f>
        <v>3019</v>
      </c>
      <c r="E28" s="451">
        <f t="shared" ref="E28:E29" si="2">C28*D28</f>
        <v>6038</v>
      </c>
      <c r="F28" s="633" t="s">
        <v>746</v>
      </c>
      <c r="G28" s="579" t="s">
        <v>1136</v>
      </c>
      <c r="H28" s="577" t="s">
        <v>1070</v>
      </c>
    </row>
    <row r="29" spans="1:11" ht="13.5" customHeight="1" x14ac:dyDescent="0.2">
      <c r="A29" s="11" t="s">
        <v>111</v>
      </c>
      <c r="B29" s="1" t="s">
        <v>873</v>
      </c>
      <c r="C29" s="422">
        <v>3</v>
      </c>
      <c r="D29" s="450">
        <f>VLOOKUP(A29,'2021 Pricing'!A:B,2,FALSE)</f>
        <v>3019</v>
      </c>
      <c r="E29" s="451">
        <f t="shared" si="2"/>
        <v>9057</v>
      </c>
      <c r="F29" s="634"/>
      <c r="G29" s="635"/>
      <c r="H29" s="578"/>
    </row>
    <row r="30" spans="1:11" x14ac:dyDescent="0.2">
      <c r="A30" s="11"/>
      <c r="B30" s="61"/>
      <c r="C30" s="422"/>
      <c r="D30" s="450"/>
      <c r="E30" s="452"/>
      <c r="F30" s="634"/>
      <c r="G30" s="635"/>
      <c r="H30" s="578"/>
    </row>
    <row r="31" spans="1:11" x14ac:dyDescent="0.2">
      <c r="A31" s="11"/>
      <c r="B31" s="1"/>
      <c r="C31" s="422"/>
      <c r="D31" s="450"/>
      <c r="E31" s="451"/>
      <c r="F31" s="634"/>
      <c r="G31" s="636"/>
      <c r="H31" s="578"/>
    </row>
    <row r="32" spans="1:11" x14ac:dyDescent="0.2">
      <c r="A32" s="11"/>
      <c r="B32" s="1"/>
      <c r="C32" s="422"/>
      <c r="D32" s="450"/>
      <c r="E32" s="451"/>
      <c r="F32" s="633" t="s">
        <v>769</v>
      </c>
      <c r="G32" s="584" t="s">
        <v>1746</v>
      </c>
      <c r="H32" s="586"/>
    </row>
    <row r="33" spans="1:10" ht="12.75" customHeight="1" thickBot="1" x14ac:dyDescent="0.25">
      <c r="A33" s="11"/>
      <c r="B33" s="1"/>
      <c r="C33" s="422"/>
      <c r="D33" s="450"/>
      <c r="E33" s="451"/>
      <c r="F33" s="634"/>
      <c r="G33" s="637"/>
      <c r="H33" s="638"/>
      <c r="J33" s="435"/>
    </row>
    <row r="34" spans="1:10" x14ac:dyDescent="0.2">
      <c r="A34" s="639" t="s">
        <v>1140</v>
      </c>
      <c r="B34" s="640"/>
      <c r="C34" s="640"/>
      <c r="D34" s="640"/>
      <c r="E34" s="640"/>
      <c r="F34" s="640"/>
      <c r="G34" s="640"/>
      <c r="H34" s="641"/>
      <c r="I34" s="435"/>
      <c r="J34" s="435"/>
    </row>
    <row r="35" spans="1:10" x14ac:dyDescent="0.2">
      <c r="A35" s="642"/>
      <c r="B35" s="643"/>
      <c r="C35" s="643"/>
      <c r="D35" s="643"/>
      <c r="E35" s="643"/>
      <c r="F35" s="643"/>
      <c r="G35" s="643"/>
      <c r="H35" s="644"/>
      <c r="I35" s="435"/>
      <c r="J35" s="435"/>
    </row>
    <row r="36" spans="1:10" ht="13.5" customHeight="1" x14ac:dyDescent="0.2">
      <c r="A36" s="642"/>
      <c r="B36" s="643"/>
      <c r="C36" s="643"/>
      <c r="D36" s="643"/>
      <c r="E36" s="643"/>
      <c r="F36" s="643"/>
      <c r="G36" s="643"/>
      <c r="H36" s="644"/>
      <c r="I36" s="435"/>
      <c r="J36" s="435"/>
    </row>
    <row r="37" spans="1:10" ht="13.5" thickBot="1" x14ac:dyDescent="0.25">
      <c r="A37" s="645"/>
      <c r="B37" s="646"/>
      <c r="C37" s="646"/>
      <c r="D37" s="646"/>
      <c r="E37" s="646"/>
      <c r="F37" s="646"/>
      <c r="G37" s="646"/>
      <c r="H37" s="647"/>
      <c r="I37" s="435"/>
    </row>
    <row r="38" spans="1:10" ht="16.5" thickBot="1" x14ac:dyDescent="0.3">
      <c r="A38" s="672" t="s">
        <v>39</v>
      </c>
      <c r="B38" s="673"/>
      <c r="C38" s="673"/>
      <c r="D38" s="673"/>
      <c r="E38" s="673"/>
      <c r="F38" s="673"/>
      <c r="G38" s="673"/>
      <c r="H38" s="674"/>
    </row>
    <row r="39" spans="1:10" x14ac:dyDescent="0.2">
      <c r="A39" s="11" t="s">
        <v>99</v>
      </c>
      <c r="B39" s="1" t="s">
        <v>862</v>
      </c>
      <c r="C39" s="422">
        <v>1</v>
      </c>
      <c r="D39" s="450">
        <f>VLOOKUP(A39,'2021 Pricing'!A:B,2,FALSE)</f>
        <v>2090</v>
      </c>
      <c r="E39" s="451">
        <f>C39*D39</f>
        <v>2090</v>
      </c>
      <c r="F39" s="273"/>
      <c r="G39" s="126" t="s">
        <v>750</v>
      </c>
      <c r="H39" s="127" t="s">
        <v>1036</v>
      </c>
    </row>
    <row r="40" spans="1:10" x14ac:dyDescent="0.2">
      <c r="A40" s="11" t="s">
        <v>100</v>
      </c>
      <c r="B40" s="3" t="s">
        <v>863</v>
      </c>
      <c r="C40" s="421">
        <v>2</v>
      </c>
      <c r="D40" s="450">
        <f>VLOOKUP(A40,'2021 Pricing'!A:B,2,FALSE)</f>
        <v>2090</v>
      </c>
      <c r="E40" s="451">
        <f t="shared" ref="E40:E43" si="3">C40*D40</f>
        <v>4180</v>
      </c>
      <c r="F40" s="57" t="s">
        <v>967</v>
      </c>
      <c r="G40" s="105" t="s">
        <v>749</v>
      </c>
      <c r="H40" s="186" t="s">
        <v>748</v>
      </c>
    </row>
    <row r="41" spans="1:10" x14ac:dyDescent="0.2">
      <c r="A41" s="11" t="s">
        <v>101</v>
      </c>
      <c r="B41" s="1" t="s">
        <v>864</v>
      </c>
      <c r="C41" s="422">
        <v>3</v>
      </c>
      <c r="D41" s="450">
        <f>VLOOKUP(A41,'2021 Pricing'!A:B,2,FALSE)</f>
        <v>2090</v>
      </c>
      <c r="E41" s="451">
        <f t="shared" si="3"/>
        <v>6270</v>
      </c>
      <c r="F41" s="57" t="s">
        <v>1273</v>
      </c>
      <c r="G41" s="105" t="s">
        <v>751</v>
      </c>
      <c r="H41" s="186" t="s">
        <v>751</v>
      </c>
    </row>
    <row r="42" spans="1:10" x14ac:dyDescent="0.2">
      <c r="A42" s="11" t="s">
        <v>102</v>
      </c>
      <c r="B42" s="1" t="s">
        <v>865</v>
      </c>
      <c r="C42" s="422">
        <v>4</v>
      </c>
      <c r="D42" s="450">
        <f>VLOOKUP(A42,'2021 Pricing'!A:B,2,FALSE)</f>
        <v>2090</v>
      </c>
      <c r="E42" s="451">
        <f t="shared" si="3"/>
        <v>8360</v>
      </c>
      <c r="F42" s="57" t="s">
        <v>740</v>
      </c>
      <c r="G42" s="105" t="s">
        <v>751</v>
      </c>
      <c r="H42" s="186" t="s">
        <v>751</v>
      </c>
    </row>
    <row r="43" spans="1:10" x14ac:dyDescent="0.2">
      <c r="A43" s="11" t="s">
        <v>103</v>
      </c>
      <c r="B43" s="1" t="s">
        <v>866</v>
      </c>
      <c r="C43" s="422">
        <v>5</v>
      </c>
      <c r="D43" s="450">
        <f>VLOOKUP(A43,'2021 Pricing'!A:B,2,FALSE)</f>
        <v>2090</v>
      </c>
      <c r="E43" s="451">
        <f t="shared" si="3"/>
        <v>10450</v>
      </c>
      <c r="F43" s="57" t="s">
        <v>741</v>
      </c>
      <c r="G43" s="102" t="s">
        <v>753</v>
      </c>
      <c r="H43" s="387" t="s">
        <v>753</v>
      </c>
    </row>
    <row r="44" spans="1:10" x14ac:dyDescent="0.2">
      <c r="A44" s="11"/>
      <c r="B44" s="1"/>
      <c r="C44" s="422"/>
      <c r="D44" s="450"/>
      <c r="E44" s="452"/>
      <c r="F44" s="57" t="s">
        <v>946</v>
      </c>
      <c r="G44" s="102" t="s">
        <v>751</v>
      </c>
      <c r="H44" s="387" t="s">
        <v>748</v>
      </c>
    </row>
    <row r="45" spans="1:10" x14ac:dyDescent="0.2">
      <c r="A45" s="11" t="s">
        <v>1073</v>
      </c>
      <c r="B45" s="61" t="s">
        <v>1074</v>
      </c>
      <c r="C45" s="422">
        <v>1</v>
      </c>
      <c r="D45" s="450">
        <f>VLOOKUP(A45,'2021 Pricing'!A:B,2,FALSE)</f>
        <v>1100</v>
      </c>
      <c r="E45" s="452">
        <v>1000</v>
      </c>
      <c r="F45" s="57" t="s">
        <v>744</v>
      </c>
      <c r="G45" s="102" t="s">
        <v>751</v>
      </c>
      <c r="H45" s="387" t="s">
        <v>748</v>
      </c>
    </row>
    <row r="46" spans="1:10" ht="25.5" customHeight="1" x14ac:dyDescent="0.2">
      <c r="A46" s="13"/>
      <c r="B46" s="3"/>
      <c r="C46" s="421"/>
      <c r="D46" s="450"/>
      <c r="E46" s="452"/>
      <c r="F46" s="370" t="s">
        <v>750</v>
      </c>
      <c r="G46" s="631" t="s">
        <v>973</v>
      </c>
      <c r="H46" s="632"/>
    </row>
    <row r="47" spans="1:10" ht="24.75" customHeight="1" x14ac:dyDescent="0.2">
      <c r="A47" s="13"/>
      <c r="B47" s="3"/>
      <c r="C47" s="421"/>
      <c r="D47" s="450"/>
      <c r="E47" s="451"/>
      <c r="F47" s="58" t="s">
        <v>746</v>
      </c>
      <c r="G47" s="107" t="s">
        <v>1137</v>
      </c>
      <c r="H47" s="375" t="s">
        <v>1070</v>
      </c>
    </row>
    <row r="48" spans="1:10" x14ac:dyDescent="0.2">
      <c r="A48" s="13"/>
      <c r="B48" s="3"/>
      <c r="C48" s="421"/>
      <c r="D48" s="450"/>
      <c r="E48" s="451"/>
      <c r="F48" s="58" t="s">
        <v>769</v>
      </c>
      <c r="G48" s="552" t="s">
        <v>1747</v>
      </c>
      <c r="H48" s="615"/>
    </row>
    <row r="49" spans="1:11" ht="13.5" thickBot="1" x14ac:dyDescent="0.25">
      <c r="A49" s="13"/>
      <c r="B49" s="3"/>
      <c r="C49" s="421"/>
      <c r="D49" s="450"/>
      <c r="E49" s="451"/>
      <c r="F49" s="703" t="s">
        <v>1067</v>
      </c>
      <c r="G49" s="703"/>
      <c r="H49" s="704"/>
    </row>
    <row r="50" spans="1:11" ht="16.5" thickBot="1" x14ac:dyDescent="0.3">
      <c r="A50" s="688" t="s">
        <v>1075</v>
      </c>
      <c r="B50" s="689"/>
      <c r="C50" s="689"/>
      <c r="D50" s="689"/>
      <c r="E50" s="689"/>
      <c r="F50" s="689"/>
      <c r="G50" s="689"/>
      <c r="H50" s="690"/>
    </row>
    <row r="51" spans="1:11" ht="13.5" customHeight="1" x14ac:dyDescent="0.2">
      <c r="A51" s="11" t="s">
        <v>114</v>
      </c>
      <c r="B51" s="1" t="s">
        <v>137</v>
      </c>
      <c r="C51" s="422">
        <v>1</v>
      </c>
      <c r="D51" s="450">
        <f>VLOOKUP(A51,'2021 Pricing'!A:B,2,FALSE)</f>
        <v>887</v>
      </c>
      <c r="E51" s="451">
        <f>C51*D51</f>
        <v>887</v>
      </c>
      <c r="F51" s="273"/>
      <c r="G51" s="126" t="s">
        <v>750</v>
      </c>
      <c r="H51" s="127" t="s">
        <v>1036</v>
      </c>
      <c r="J51" s="666" t="s">
        <v>1744</v>
      </c>
      <c r="K51" s="667"/>
    </row>
    <row r="52" spans="1:11" ht="12.75" customHeight="1" x14ac:dyDescent="0.2">
      <c r="A52" s="11" t="s">
        <v>115</v>
      </c>
      <c r="B52" s="1" t="s">
        <v>138</v>
      </c>
      <c r="C52" s="422">
        <v>2</v>
      </c>
      <c r="D52" s="450">
        <f>VLOOKUP(A52,'2021 Pricing'!A:B,2,FALSE)</f>
        <v>887</v>
      </c>
      <c r="E52" s="451">
        <f>C52*D52</f>
        <v>1774</v>
      </c>
      <c r="F52" s="57" t="s">
        <v>967</v>
      </c>
      <c r="G52" s="105" t="s">
        <v>749</v>
      </c>
      <c r="H52" s="186" t="s">
        <v>748</v>
      </c>
      <c r="J52" s="668"/>
      <c r="K52" s="669"/>
    </row>
    <row r="53" spans="1:11" ht="12.75" customHeight="1" x14ac:dyDescent="0.2">
      <c r="A53" s="419" t="s">
        <v>116</v>
      </c>
      <c r="B53" s="1" t="s">
        <v>139</v>
      </c>
      <c r="C53" s="400">
        <v>3</v>
      </c>
      <c r="D53" s="450">
        <f>VLOOKUP(A53,'2021 Pricing'!A:B,2,FALSE)</f>
        <v>887</v>
      </c>
      <c r="E53" s="451">
        <f t="shared" ref="E53:E63" si="4">C53*D53</f>
        <v>2661</v>
      </c>
      <c r="F53" s="420"/>
      <c r="G53" s="420"/>
      <c r="H53" s="420"/>
      <c r="I53" s="420"/>
      <c r="J53" s="668"/>
      <c r="K53" s="669"/>
    </row>
    <row r="54" spans="1:11" ht="12.75" customHeight="1" thickBot="1" x14ac:dyDescent="0.25">
      <c r="A54" s="11" t="s">
        <v>117</v>
      </c>
      <c r="B54" s="1" t="s">
        <v>1256</v>
      </c>
      <c r="C54" s="422">
        <v>4</v>
      </c>
      <c r="D54" s="450" t="s">
        <v>1198</v>
      </c>
      <c r="E54" s="450" t="s">
        <v>1198</v>
      </c>
      <c r="F54" s="57" t="s">
        <v>740</v>
      </c>
      <c r="G54" s="105" t="s">
        <v>751</v>
      </c>
      <c r="H54" s="186" t="s">
        <v>751</v>
      </c>
      <c r="J54" s="670"/>
      <c r="K54" s="671"/>
    </row>
    <row r="55" spans="1:11" x14ac:dyDescent="0.2">
      <c r="A55" s="11" t="s">
        <v>118</v>
      </c>
      <c r="B55" s="1" t="s">
        <v>1257</v>
      </c>
      <c r="C55" s="422">
        <v>5</v>
      </c>
      <c r="D55" s="450" t="s">
        <v>1198</v>
      </c>
      <c r="E55" s="450" t="s">
        <v>1198</v>
      </c>
      <c r="F55" s="57" t="s">
        <v>741</v>
      </c>
      <c r="G55" s="102" t="s">
        <v>753</v>
      </c>
      <c r="H55" s="186" t="s">
        <v>753</v>
      </c>
    </row>
    <row r="56" spans="1:11" x14ac:dyDescent="0.2">
      <c r="A56" s="11" t="s">
        <v>119</v>
      </c>
      <c r="B56" s="1" t="s">
        <v>134</v>
      </c>
      <c r="C56" s="422">
        <v>1</v>
      </c>
      <c r="D56" s="450">
        <f>VLOOKUP(A56,'2021 Pricing'!A:B,2,FALSE)</f>
        <v>1029</v>
      </c>
      <c r="E56" s="451">
        <f t="shared" si="4"/>
        <v>1029</v>
      </c>
      <c r="F56" s="57" t="s">
        <v>946</v>
      </c>
      <c r="G56" s="102" t="s">
        <v>751</v>
      </c>
      <c r="H56" s="186" t="s">
        <v>748</v>
      </c>
    </row>
    <row r="57" spans="1:11" x14ac:dyDescent="0.2">
      <c r="A57" s="11" t="s">
        <v>120</v>
      </c>
      <c r="B57" s="1" t="s">
        <v>135</v>
      </c>
      <c r="C57" s="422">
        <v>2</v>
      </c>
      <c r="D57" s="450">
        <f>VLOOKUP(A57,'2021 Pricing'!A:B,2,FALSE)</f>
        <v>1029</v>
      </c>
      <c r="E57" s="451">
        <f t="shared" si="4"/>
        <v>2058</v>
      </c>
      <c r="F57" s="57" t="s">
        <v>744</v>
      </c>
      <c r="G57" s="102" t="s">
        <v>751</v>
      </c>
      <c r="H57" s="186" t="s">
        <v>748</v>
      </c>
    </row>
    <row r="58" spans="1:11" x14ac:dyDescent="0.2">
      <c r="A58" s="11" t="s">
        <v>121</v>
      </c>
      <c r="B58" s="1" t="s">
        <v>136</v>
      </c>
      <c r="C58" s="422">
        <v>3</v>
      </c>
      <c r="D58" s="450">
        <f>VLOOKUP(A58,'2021 Pricing'!A:B,2,FALSE)</f>
        <v>1029</v>
      </c>
      <c r="E58" s="451">
        <f t="shared" si="4"/>
        <v>3087</v>
      </c>
      <c r="F58" s="370" t="s">
        <v>750</v>
      </c>
      <c r="G58" s="631" t="s">
        <v>973</v>
      </c>
      <c r="H58" s="632"/>
    </row>
    <row r="59" spans="1:11" x14ac:dyDescent="0.2">
      <c r="A59" s="11" t="s">
        <v>124</v>
      </c>
      <c r="B59" s="1" t="s">
        <v>129</v>
      </c>
      <c r="C59" s="422">
        <v>1</v>
      </c>
      <c r="D59" s="450">
        <f>VLOOKUP(A59,'2021 Pricing'!A:B,2,FALSE)</f>
        <v>1097</v>
      </c>
      <c r="E59" s="451">
        <f t="shared" si="4"/>
        <v>1097</v>
      </c>
      <c r="F59" s="58" t="s">
        <v>746</v>
      </c>
      <c r="G59" s="552" t="s">
        <v>972</v>
      </c>
      <c r="H59" s="615"/>
    </row>
    <row r="60" spans="1:11" x14ac:dyDescent="0.2">
      <c r="A60" s="11" t="s">
        <v>125</v>
      </c>
      <c r="B60" s="1" t="s">
        <v>130</v>
      </c>
      <c r="C60" s="422">
        <v>2</v>
      </c>
      <c r="D60" s="450">
        <f>VLOOKUP(A60,'2021 Pricing'!A:B,2,FALSE)</f>
        <v>1097</v>
      </c>
      <c r="E60" s="451">
        <f t="shared" si="4"/>
        <v>2194</v>
      </c>
      <c r="F60" s="691" t="s">
        <v>769</v>
      </c>
      <c r="G60" s="693" t="s">
        <v>1265</v>
      </c>
      <c r="H60" s="694"/>
    </row>
    <row r="61" spans="1:11" x14ac:dyDescent="0.2">
      <c r="A61" s="11" t="s">
        <v>126</v>
      </c>
      <c r="B61" s="1" t="s">
        <v>131</v>
      </c>
      <c r="C61" s="422">
        <v>3</v>
      </c>
      <c r="D61" s="450">
        <f>VLOOKUP(A61,'2021 Pricing'!A:B,2,FALSE)</f>
        <v>1097</v>
      </c>
      <c r="E61" s="451">
        <f t="shared" si="4"/>
        <v>3291</v>
      </c>
      <c r="F61" s="692"/>
      <c r="G61" s="695"/>
      <c r="H61" s="696"/>
    </row>
    <row r="62" spans="1:11" x14ac:dyDescent="0.2">
      <c r="A62" s="11" t="s">
        <v>127</v>
      </c>
      <c r="B62" s="1" t="s">
        <v>132</v>
      </c>
      <c r="C62" s="422">
        <v>4</v>
      </c>
      <c r="D62" s="450">
        <f>VLOOKUP(A62,'2021 Pricing'!A:B,2,FALSE)</f>
        <v>1097</v>
      </c>
      <c r="E62" s="451">
        <f t="shared" si="4"/>
        <v>4388</v>
      </c>
      <c r="F62" s="697" t="s">
        <v>1067</v>
      </c>
      <c r="G62" s="698"/>
      <c r="H62" s="699"/>
    </row>
    <row r="63" spans="1:11" ht="13.5" thickBot="1" x14ac:dyDescent="0.25">
      <c r="A63" s="11" t="s">
        <v>128</v>
      </c>
      <c r="B63" s="1" t="s">
        <v>133</v>
      </c>
      <c r="C63" s="422">
        <v>5</v>
      </c>
      <c r="D63" s="450">
        <f>VLOOKUP(A63,'2021 Pricing'!A:B,2,FALSE)</f>
        <v>1097</v>
      </c>
      <c r="E63" s="451">
        <f t="shared" si="4"/>
        <v>5485</v>
      </c>
      <c r="F63" s="700"/>
      <c r="G63" s="701"/>
      <c r="H63" s="702"/>
    </row>
    <row r="64" spans="1:11" ht="16.5" thickBot="1" x14ac:dyDescent="0.3">
      <c r="A64" s="688" t="s">
        <v>41</v>
      </c>
      <c r="B64" s="689"/>
      <c r="C64" s="689"/>
      <c r="D64" s="689"/>
      <c r="E64" s="689"/>
      <c r="F64" s="689"/>
      <c r="G64" s="689"/>
      <c r="H64" s="690"/>
      <c r="J64" s="532"/>
    </row>
    <row r="65" spans="1:10" ht="15.75" thickBot="1" x14ac:dyDescent="0.3">
      <c r="A65" s="531" t="s">
        <v>1032</v>
      </c>
      <c r="B65" s="532"/>
      <c r="C65" s="532"/>
      <c r="D65" s="532"/>
      <c r="E65" s="532"/>
      <c r="F65" s="532"/>
      <c r="G65" s="532"/>
      <c r="H65" s="532"/>
      <c r="I65" s="532"/>
    </row>
    <row r="66" spans="1:10" ht="16.5" thickBot="1" x14ac:dyDescent="0.25">
      <c r="A66" s="675" t="s">
        <v>925</v>
      </c>
      <c r="B66" s="676"/>
      <c r="C66" s="676"/>
      <c r="D66" s="676"/>
      <c r="E66" s="676"/>
      <c r="F66" s="676"/>
      <c r="G66" s="676"/>
      <c r="H66" s="677"/>
    </row>
    <row r="67" spans="1:10" x14ac:dyDescent="0.2">
      <c r="A67" s="11" t="s">
        <v>331</v>
      </c>
      <c r="B67" s="3" t="s">
        <v>80</v>
      </c>
      <c r="C67" s="421">
        <v>1</v>
      </c>
      <c r="D67" s="450">
        <f>VLOOKUP(A67,'2021 Pricing'!A:B,2,FALSE)</f>
        <v>2888</v>
      </c>
      <c r="E67" s="451">
        <f>C67*D67</f>
        <v>2888</v>
      </c>
      <c r="F67" s="274"/>
      <c r="G67" s="128" t="s">
        <v>750</v>
      </c>
      <c r="H67" s="127" t="s">
        <v>1036</v>
      </c>
    </row>
    <row r="68" spans="1:10" x14ac:dyDescent="0.2">
      <c r="A68" s="11" t="s">
        <v>332</v>
      </c>
      <c r="B68" s="3" t="s">
        <v>81</v>
      </c>
      <c r="C68" s="421">
        <v>2</v>
      </c>
      <c r="D68" s="450">
        <f>VLOOKUP(A68,'2021 Pricing'!A:B,2,FALSE)</f>
        <v>2888</v>
      </c>
      <c r="E68" s="451">
        <f t="shared" ref="E68:E71" si="5">C68*D68</f>
        <v>5776</v>
      </c>
      <c r="F68" s="78" t="s">
        <v>967</v>
      </c>
      <c r="G68" s="104" t="s">
        <v>749</v>
      </c>
      <c r="H68" s="382" t="s">
        <v>748</v>
      </c>
    </row>
    <row r="69" spans="1:10" x14ac:dyDescent="0.2">
      <c r="A69" s="11" t="s">
        <v>333</v>
      </c>
      <c r="B69" s="3" t="s">
        <v>82</v>
      </c>
      <c r="C69" s="421">
        <v>3</v>
      </c>
      <c r="D69" s="450">
        <f>VLOOKUP(A69,'2021 Pricing'!A:B,2,FALSE)</f>
        <v>2888</v>
      </c>
      <c r="E69" s="451">
        <f t="shared" si="5"/>
        <v>8664</v>
      </c>
      <c r="F69" s="57" t="s">
        <v>1273</v>
      </c>
      <c r="G69" s="105" t="s">
        <v>751</v>
      </c>
      <c r="H69" s="186" t="s">
        <v>751</v>
      </c>
    </row>
    <row r="70" spans="1:10" x14ac:dyDescent="0.2">
      <c r="A70" s="11" t="s">
        <v>334</v>
      </c>
      <c r="B70" s="3" t="s">
        <v>83</v>
      </c>
      <c r="C70" s="421">
        <v>4</v>
      </c>
      <c r="D70" s="450">
        <f>VLOOKUP(A70,'2021 Pricing'!A:B,2,FALSE)</f>
        <v>2888</v>
      </c>
      <c r="E70" s="451">
        <f t="shared" si="5"/>
        <v>11552</v>
      </c>
      <c r="F70" s="57" t="s">
        <v>740</v>
      </c>
      <c r="G70" s="105" t="s">
        <v>751</v>
      </c>
      <c r="H70" s="186" t="s">
        <v>751</v>
      </c>
      <c r="J70" s="420"/>
    </row>
    <row r="71" spans="1:10" x14ac:dyDescent="0.2">
      <c r="A71" s="419" t="s">
        <v>335</v>
      </c>
      <c r="B71" s="1" t="s">
        <v>84</v>
      </c>
      <c r="C71" s="400">
        <v>5</v>
      </c>
      <c r="D71" s="450">
        <f>VLOOKUP(A71,'2021 Pricing'!A:B,2,FALSE)</f>
        <v>2888</v>
      </c>
      <c r="E71" s="451">
        <f t="shared" si="5"/>
        <v>14440</v>
      </c>
      <c r="F71" s="420"/>
      <c r="G71" s="420"/>
      <c r="H71" s="420"/>
      <c r="I71" s="420"/>
    </row>
    <row r="72" spans="1:10" x14ac:dyDescent="0.2">
      <c r="A72" s="13"/>
      <c r="B72" s="3"/>
      <c r="C72" s="421"/>
      <c r="D72" s="450"/>
      <c r="E72" s="451"/>
      <c r="F72" s="57" t="s">
        <v>946</v>
      </c>
      <c r="G72" s="102" t="s">
        <v>751</v>
      </c>
      <c r="H72" s="186" t="s">
        <v>748</v>
      </c>
    </row>
    <row r="73" spans="1:10" x14ac:dyDescent="0.2">
      <c r="A73" s="13"/>
      <c r="B73" s="3"/>
      <c r="C73" s="421"/>
      <c r="D73" s="450"/>
      <c r="E73" s="451"/>
      <c r="F73" s="57" t="s">
        <v>744</v>
      </c>
      <c r="G73" s="102" t="s">
        <v>751</v>
      </c>
      <c r="H73" s="186" t="s">
        <v>748</v>
      </c>
    </row>
    <row r="74" spans="1:10" ht="48" x14ac:dyDescent="0.2">
      <c r="A74" s="13"/>
      <c r="B74" s="3"/>
      <c r="C74" s="421"/>
      <c r="D74" s="450"/>
      <c r="E74" s="451"/>
      <c r="F74" s="58" t="s">
        <v>746</v>
      </c>
      <c r="G74" s="108" t="s">
        <v>1138</v>
      </c>
      <c r="H74" s="375" t="s">
        <v>1070</v>
      </c>
    </row>
    <row r="75" spans="1:10" ht="24.75" thickBot="1" x14ac:dyDescent="0.25">
      <c r="A75" s="13"/>
      <c r="B75" s="3"/>
      <c r="C75" s="421"/>
      <c r="D75" s="450"/>
      <c r="E75" s="451"/>
      <c r="F75" s="275" t="s">
        <v>769</v>
      </c>
      <c r="G75" s="174" t="s">
        <v>1749</v>
      </c>
      <c r="H75" s="123"/>
    </row>
    <row r="76" spans="1:10" ht="16.5" thickBot="1" x14ac:dyDescent="0.3">
      <c r="A76" s="672" t="s">
        <v>79</v>
      </c>
      <c r="B76" s="673"/>
      <c r="C76" s="673"/>
      <c r="D76" s="673"/>
      <c r="E76" s="673"/>
      <c r="F76" s="673"/>
      <c r="G76" s="673"/>
      <c r="H76" s="674"/>
    </row>
    <row r="77" spans="1:10" x14ac:dyDescent="0.2">
      <c r="A77" s="11" t="s">
        <v>727</v>
      </c>
      <c r="B77" s="93" t="s">
        <v>874</v>
      </c>
      <c r="C77" s="401">
        <v>1</v>
      </c>
      <c r="D77" s="450">
        <f>VLOOKUP(A77,'2021 Pricing'!A:B,2,FALSE)</f>
        <v>2090</v>
      </c>
      <c r="E77" s="453">
        <f>C77*D77</f>
        <v>2090</v>
      </c>
      <c r="F77" s="274"/>
      <c r="G77" s="128" t="s">
        <v>750</v>
      </c>
      <c r="H77" s="436" t="s">
        <v>1036</v>
      </c>
    </row>
    <row r="78" spans="1:10" x14ac:dyDescent="0.2">
      <c r="A78" s="11" t="s">
        <v>728</v>
      </c>
      <c r="B78" s="93" t="s">
        <v>875</v>
      </c>
      <c r="C78" s="401">
        <v>2</v>
      </c>
      <c r="D78" s="450">
        <f>VLOOKUP(A78,'2021 Pricing'!A:B,2,FALSE)</f>
        <v>2090</v>
      </c>
      <c r="E78" s="453">
        <f t="shared" ref="E78:E81" si="6">C78*D78</f>
        <v>4180</v>
      </c>
      <c r="F78" s="78" t="s">
        <v>967</v>
      </c>
      <c r="G78" s="104" t="s">
        <v>749</v>
      </c>
      <c r="H78" s="186" t="s">
        <v>748</v>
      </c>
    </row>
    <row r="79" spans="1:10" x14ac:dyDescent="0.2">
      <c r="A79" s="11" t="s">
        <v>729</v>
      </c>
      <c r="B79" s="93" t="s">
        <v>876</v>
      </c>
      <c r="C79" s="401">
        <v>3</v>
      </c>
      <c r="D79" s="450">
        <f>VLOOKUP(A79,'2021 Pricing'!A:B,2,FALSE)</f>
        <v>2090</v>
      </c>
      <c r="E79" s="453">
        <f t="shared" si="6"/>
        <v>6270</v>
      </c>
      <c r="F79" s="57" t="s">
        <v>1273</v>
      </c>
      <c r="G79" s="105" t="s">
        <v>751</v>
      </c>
      <c r="H79" s="186" t="s">
        <v>751</v>
      </c>
    </row>
    <row r="80" spans="1:10" x14ac:dyDescent="0.2">
      <c r="A80" s="11" t="s">
        <v>730</v>
      </c>
      <c r="B80" s="93" t="s">
        <v>877</v>
      </c>
      <c r="C80" s="401">
        <v>4</v>
      </c>
      <c r="D80" s="450">
        <f>VLOOKUP(A80,'2021 Pricing'!A:B,2,FALSE)</f>
        <v>2090</v>
      </c>
      <c r="E80" s="453">
        <f t="shared" si="6"/>
        <v>8360</v>
      </c>
      <c r="F80" s="57" t="s">
        <v>740</v>
      </c>
      <c r="G80" s="105" t="s">
        <v>751</v>
      </c>
      <c r="H80" s="186" t="s">
        <v>751</v>
      </c>
    </row>
    <row r="81" spans="1:10" x14ac:dyDescent="0.2">
      <c r="A81" s="11" t="s">
        <v>731</v>
      </c>
      <c r="B81" s="93" t="s">
        <v>878</v>
      </c>
      <c r="C81" s="401">
        <v>5</v>
      </c>
      <c r="D81" s="450">
        <f>VLOOKUP(A81,'2021 Pricing'!A:B,2,FALSE)</f>
        <v>2090</v>
      </c>
      <c r="E81" s="453">
        <f t="shared" si="6"/>
        <v>10450</v>
      </c>
      <c r="F81" s="57" t="s">
        <v>741</v>
      </c>
      <c r="G81" s="102" t="s">
        <v>753</v>
      </c>
      <c r="H81" s="186" t="s">
        <v>753</v>
      </c>
    </row>
    <row r="82" spans="1:10" x14ac:dyDescent="0.2">
      <c r="A82" s="11"/>
      <c r="B82" s="93"/>
      <c r="C82" s="401"/>
      <c r="D82" s="450"/>
      <c r="E82" s="453"/>
      <c r="F82" s="57" t="s">
        <v>946</v>
      </c>
      <c r="G82" s="102" t="s">
        <v>751</v>
      </c>
      <c r="H82" s="186" t="s">
        <v>748</v>
      </c>
    </row>
    <row r="83" spans="1:10" x14ac:dyDescent="0.2">
      <c r="A83" s="11"/>
      <c r="B83" s="116"/>
      <c r="C83" s="400"/>
      <c r="D83" s="450"/>
      <c r="E83" s="453"/>
      <c r="F83" s="57" t="s">
        <v>744</v>
      </c>
      <c r="G83" s="102" t="s">
        <v>751</v>
      </c>
      <c r="H83" s="186" t="s">
        <v>748</v>
      </c>
    </row>
    <row r="84" spans="1:10" ht="36" x14ac:dyDescent="0.2">
      <c r="A84" s="11"/>
      <c r="B84" s="116"/>
      <c r="C84" s="400"/>
      <c r="D84" s="450"/>
      <c r="E84" s="453"/>
      <c r="F84" s="58" t="s">
        <v>746</v>
      </c>
      <c r="G84" s="107" t="s">
        <v>1137</v>
      </c>
      <c r="H84" s="375" t="s">
        <v>1070</v>
      </c>
    </row>
    <row r="85" spans="1:10" ht="13.5" thickBot="1" x14ac:dyDescent="0.25">
      <c r="A85" s="441"/>
      <c r="B85" s="442"/>
      <c r="C85" s="442"/>
      <c r="D85" s="454"/>
      <c r="E85" s="454"/>
      <c r="F85" s="442" t="s">
        <v>769</v>
      </c>
      <c r="G85" s="442" t="s">
        <v>1748</v>
      </c>
      <c r="H85" s="442"/>
    </row>
    <row r="86" spans="1:10" ht="15" customHeight="1" thickBot="1" x14ac:dyDescent="0.25">
      <c r="A86" s="675" t="s">
        <v>93</v>
      </c>
      <c r="B86" s="676"/>
      <c r="C86" s="676"/>
      <c r="D86" s="676"/>
      <c r="E86" s="676"/>
      <c r="F86" s="676"/>
      <c r="G86" s="676"/>
      <c r="H86" s="677"/>
    </row>
    <row r="87" spans="1:10" x14ac:dyDescent="0.2">
      <c r="A87" s="11" t="s">
        <v>336</v>
      </c>
      <c r="B87" s="116" t="s">
        <v>94</v>
      </c>
      <c r="C87" s="400">
        <v>1</v>
      </c>
      <c r="D87" s="450">
        <f>VLOOKUP(A87,'2021 Pricing'!A:B,2,FALSE)</f>
        <v>1400</v>
      </c>
      <c r="E87" s="455">
        <f>C87*D87</f>
        <v>1400</v>
      </c>
      <c r="F87" s="274"/>
      <c r="G87" s="437" t="s">
        <v>1134</v>
      </c>
      <c r="H87" s="655" t="s">
        <v>1139</v>
      </c>
    </row>
    <row r="88" spans="1:10" x14ac:dyDescent="0.2">
      <c r="A88" s="11" t="s">
        <v>337</v>
      </c>
      <c r="B88" s="116" t="s">
        <v>338</v>
      </c>
      <c r="C88" s="400">
        <v>2</v>
      </c>
      <c r="D88" s="450">
        <f>VLOOKUP(A88,'2021 Pricing'!A:B,2,FALSE)</f>
        <v>1330</v>
      </c>
      <c r="E88" s="455">
        <f t="shared" ref="E88:E91" si="7">C88*D88</f>
        <v>2660</v>
      </c>
      <c r="F88" s="57" t="s">
        <v>1273</v>
      </c>
      <c r="G88" s="102" t="s">
        <v>751</v>
      </c>
      <c r="H88" s="578"/>
    </row>
    <row r="89" spans="1:10" x14ac:dyDescent="0.2">
      <c r="A89" s="11" t="s">
        <v>339</v>
      </c>
      <c r="B89" s="116" t="s">
        <v>340</v>
      </c>
      <c r="C89" s="400">
        <v>3</v>
      </c>
      <c r="D89" s="450">
        <f>VLOOKUP(A89,'2021 Pricing'!A:B,2,FALSE)</f>
        <v>1190</v>
      </c>
      <c r="E89" s="455">
        <f t="shared" si="7"/>
        <v>3570</v>
      </c>
      <c r="F89" s="57" t="s">
        <v>741</v>
      </c>
      <c r="G89" s="102" t="s">
        <v>768</v>
      </c>
      <c r="H89" s="578"/>
    </row>
    <row r="90" spans="1:10" x14ac:dyDescent="0.2">
      <c r="A90" s="11" t="s">
        <v>341</v>
      </c>
      <c r="B90" s="116" t="s">
        <v>342</v>
      </c>
      <c r="C90" s="400">
        <v>4</v>
      </c>
      <c r="D90" s="450">
        <f>VLOOKUP(A90,'2021 Pricing'!A:B,2,FALSE)</f>
        <v>1120</v>
      </c>
      <c r="E90" s="455">
        <f t="shared" si="7"/>
        <v>4480</v>
      </c>
      <c r="F90" s="57" t="s">
        <v>946</v>
      </c>
      <c r="G90" s="102" t="s">
        <v>751</v>
      </c>
      <c r="H90" s="578"/>
    </row>
    <row r="91" spans="1:10" ht="13.5" thickBot="1" x14ac:dyDescent="0.25">
      <c r="A91" s="11" t="s">
        <v>343</v>
      </c>
      <c r="B91" s="116" t="s">
        <v>344</v>
      </c>
      <c r="C91" s="400">
        <v>5</v>
      </c>
      <c r="D91" s="450">
        <f>VLOOKUP(A91,'2021 Pricing'!A:B,2,FALSE)</f>
        <v>1022</v>
      </c>
      <c r="E91" s="455">
        <f t="shared" si="7"/>
        <v>5110</v>
      </c>
      <c r="F91" s="59" t="s">
        <v>767</v>
      </c>
      <c r="G91" s="388" t="s">
        <v>768</v>
      </c>
      <c r="H91" s="656"/>
    </row>
    <row r="92" spans="1:10" x14ac:dyDescent="0.2">
      <c r="A92" s="657"/>
      <c r="B92" s="658"/>
      <c r="C92" s="658"/>
      <c r="D92" s="658"/>
      <c r="E92" s="658"/>
      <c r="F92" s="658"/>
      <c r="G92" s="658"/>
      <c r="H92" s="659"/>
    </row>
    <row r="93" spans="1:10" ht="13.5" thickBot="1" x14ac:dyDescent="0.25">
      <c r="A93" s="660"/>
      <c r="B93" s="661"/>
      <c r="C93" s="661"/>
      <c r="D93" s="661"/>
      <c r="E93" s="661"/>
      <c r="F93" s="661"/>
      <c r="G93" s="661"/>
      <c r="H93" s="662"/>
    </row>
    <row r="94" spans="1:10" ht="16.5" thickBot="1" x14ac:dyDescent="0.25">
      <c r="A94" s="663"/>
      <c r="B94" s="664"/>
      <c r="C94" s="664"/>
      <c r="D94" s="664"/>
      <c r="E94" s="664"/>
      <c r="F94" s="664"/>
      <c r="G94" s="664"/>
      <c r="H94" s="665"/>
      <c r="J94" s="535"/>
    </row>
    <row r="95" spans="1:10" ht="36.75" customHeight="1" thickBot="1" x14ac:dyDescent="0.25">
      <c r="A95" s="533" t="s">
        <v>85</v>
      </c>
      <c r="B95" s="534"/>
      <c r="C95" s="534"/>
      <c r="D95" s="534"/>
      <c r="E95" s="534"/>
      <c r="F95" s="534"/>
      <c r="G95" s="534"/>
      <c r="H95" s="534"/>
      <c r="I95" s="534"/>
      <c r="J95" s="151" t="s">
        <v>1036</v>
      </c>
    </row>
    <row r="96" spans="1:10" x14ac:dyDescent="0.2">
      <c r="A96" s="11" t="s">
        <v>227</v>
      </c>
      <c r="B96" s="116" t="s">
        <v>86</v>
      </c>
      <c r="C96" s="400">
        <v>1</v>
      </c>
      <c r="D96" s="450">
        <f>VLOOKUP(A96,'2021 Pricing'!A:B,2,FALSE)</f>
        <v>395</v>
      </c>
      <c r="E96" s="455">
        <f>C96*D96</f>
        <v>395</v>
      </c>
      <c r="F96" s="438"/>
      <c r="G96" s="439" t="s">
        <v>1134</v>
      </c>
      <c r="H96" s="440" t="s">
        <v>771</v>
      </c>
      <c r="I96" s="428" t="s">
        <v>736</v>
      </c>
      <c r="J96" s="152" t="s">
        <v>748</v>
      </c>
    </row>
    <row r="97" spans="1:10" x14ac:dyDescent="0.2">
      <c r="A97" s="11" t="s">
        <v>228</v>
      </c>
      <c r="B97" s="116" t="s">
        <v>229</v>
      </c>
      <c r="C97" s="400">
        <v>2</v>
      </c>
      <c r="D97" s="450">
        <f>VLOOKUP(A97,'2021 Pricing'!A:B,2,FALSE)</f>
        <v>375.5</v>
      </c>
      <c r="E97" s="455">
        <f t="shared" ref="E97:E98" si="8">C97*D97</f>
        <v>751</v>
      </c>
      <c r="F97" s="276" t="s">
        <v>967</v>
      </c>
      <c r="G97" s="114" t="s">
        <v>971</v>
      </c>
      <c r="H97" s="152" t="s">
        <v>749</v>
      </c>
      <c r="I97" s="429" t="s">
        <v>748</v>
      </c>
      <c r="J97" s="152" t="s">
        <v>751</v>
      </c>
    </row>
    <row r="98" spans="1:10" ht="13.5" thickBot="1" x14ac:dyDescent="0.25">
      <c r="A98" s="11" t="s">
        <v>230</v>
      </c>
      <c r="B98" s="116" t="s">
        <v>231</v>
      </c>
      <c r="C98" s="400">
        <v>3</v>
      </c>
      <c r="D98" s="450">
        <f>VLOOKUP(A98,'2021 Pricing'!A:B,2,FALSE)</f>
        <v>335.67</v>
      </c>
      <c r="E98" s="455">
        <f t="shared" si="8"/>
        <v>1007.01</v>
      </c>
      <c r="F98" s="57" t="s">
        <v>1273</v>
      </c>
      <c r="G98" s="114" t="s">
        <v>751</v>
      </c>
      <c r="H98" s="152" t="s">
        <v>751</v>
      </c>
      <c r="I98" s="429" t="s">
        <v>751</v>
      </c>
      <c r="J98" s="153" t="s">
        <v>751</v>
      </c>
    </row>
    <row r="99" spans="1:10" ht="16.5" thickBot="1" x14ac:dyDescent="0.3">
      <c r="A99" s="149" t="s">
        <v>87</v>
      </c>
      <c r="B99" s="150"/>
      <c r="C99" s="434"/>
      <c r="D99" s="456"/>
      <c r="E99" s="456"/>
      <c r="F99" s="276" t="s">
        <v>740</v>
      </c>
      <c r="G99" s="114" t="s">
        <v>971</v>
      </c>
      <c r="H99" s="152" t="s">
        <v>751</v>
      </c>
      <c r="I99" s="430" t="s">
        <v>751</v>
      </c>
      <c r="J99" s="443"/>
    </row>
    <row r="100" spans="1:10" x14ac:dyDescent="0.2">
      <c r="A100" s="11" t="s">
        <v>234</v>
      </c>
      <c r="B100" s="116" t="s">
        <v>88</v>
      </c>
      <c r="C100" s="400">
        <v>1</v>
      </c>
      <c r="D100" s="450">
        <f>VLOOKUP(A100,'2020 Pricing'!A:B,2,FALSE)</f>
        <v>395</v>
      </c>
      <c r="E100" s="455">
        <v>395</v>
      </c>
      <c r="F100" s="276" t="s">
        <v>741</v>
      </c>
      <c r="G100" s="114" t="s">
        <v>1128</v>
      </c>
      <c r="H100" s="152" t="s">
        <v>1128</v>
      </c>
      <c r="I100" s="442"/>
      <c r="J100" s="153" t="s">
        <v>748</v>
      </c>
    </row>
    <row r="101" spans="1:10" x14ac:dyDescent="0.2">
      <c r="A101" s="11" t="s">
        <v>235</v>
      </c>
      <c r="B101" s="116" t="s">
        <v>236</v>
      </c>
      <c r="C101" s="400">
        <v>2</v>
      </c>
      <c r="D101" s="450">
        <f>VLOOKUP(A101,'2020 Pricing'!A:B,2,FALSE)</f>
        <v>375.5</v>
      </c>
      <c r="E101" s="455">
        <v>751</v>
      </c>
      <c r="F101" s="276" t="s">
        <v>946</v>
      </c>
      <c r="G101" s="114" t="s">
        <v>751</v>
      </c>
      <c r="H101" s="152" t="s">
        <v>751</v>
      </c>
      <c r="I101" s="430" t="s">
        <v>751</v>
      </c>
      <c r="J101" s="153" t="s">
        <v>748</v>
      </c>
    </row>
    <row r="102" spans="1:10" ht="13.5" thickBot="1" x14ac:dyDescent="0.25">
      <c r="A102" s="11" t="s">
        <v>237</v>
      </c>
      <c r="B102" s="116" t="s">
        <v>238</v>
      </c>
      <c r="C102" s="400">
        <v>3</v>
      </c>
      <c r="D102" s="450">
        <f>VLOOKUP(A102,'2020 Pricing'!A:B,2,FALSE)</f>
        <v>335.67</v>
      </c>
      <c r="E102" s="455">
        <v>1007</v>
      </c>
      <c r="F102" s="276" t="s">
        <v>744</v>
      </c>
      <c r="G102" s="114" t="s">
        <v>971</v>
      </c>
      <c r="H102" s="152" t="s">
        <v>751</v>
      </c>
      <c r="I102" s="430" t="s">
        <v>751</v>
      </c>
      <c r="J102" s="153" t="s">
        <v>748</v>
      </c>
    </row>
    <row r="103" spans="1:10" ht="16.5" thickBot="1" x14ac:dyDescent="0.3">
      <c r="A103" s="149" t="s">
        <v>89</v>
      </c>
      <c r="B103" s="150"/>
      <c r="C103" s="434"/>
      <c r="D103" s="456"/>
      <c r="E103" s="456"/>
      <c r="F103" s="277" t="s">
        <v>750</v>
      </c>
      <c r="G103" s="114" t="s">
        <v>748</v>
      </c>
      <c r="H103" s="152" t="s">
        <v>751</v>
      </c>
      <c r="I103" s="429" t="s">
        <v>748</v>
      </c>
      <c r="J103" s="678" t="s">
        <v>1149</v>
      </c>
    </row>
    <row r="104" spans="1:10" x14ac:dyDescent="0.2">
      <c r="A104" s="419" t="s">
        <v>241</v>
      </c>
      <c r="B104" s="420"/>
      <c r="C104" s="420">
        <v>1</v>
      </c>
      <c r="D104" s="457">
        <f>VLOOKUP(A104,'2021 Pricing'!A:B,2,FALSE)</f>
        <v>115</v>
      </c>
      <c r="E104" s="457">
        <f>C104*D104</f>
        <v>115</v>
      </c>
      <c r="F104" s="650" t="s">
        <v>769</v>
      </c>
      <c r="G104" s="651"/>
      <c r="H104" s="652"/>
      <c r="I104" s="460"/>
      <c r="J104" s="679"/>
    </row>
    <row r="105" spans="1:10" x14ac:dyDescent="0.2">
      <c r="A105" s="419"/>
      <c r="B105" s="420"/>
      <c r="C105" s="420"/>
      <c r="D105" s="457"/>
      <c r="E105" s="457"/>
      <c r="F105" s="445"/>
      <c r="G105" s="681" t="s">
        <v>971</v>
      </c>
      <c r="H105" s="653" t="s">
        <v>1148</v>
      </c>
      <c r="I105" s="429"/>
      <c r="J105" s="679"/>
    </row>
    <row r="106" spans="1:10" ht="36.75" customHeight="1" thickBot="1" x14ac:dyDescent="0.25">
      <c r="A106" s="419"/>
      <c r="B106" s="420"/>
      <c r="C106" s="420"/>
      <c r="D106" s="457"/>
      <c r="E106" s="457"/>
      <c r="F106" s="445"/>
      <c r="G106" s="682"/>
      <c r="H106" s="654"/>
      <c r="I106" s="429"/>
      <c r="J106" s="680"/>
    </row>
    <row r="107" spans="1:10" ht="13.5" thickBot="1" x14ac:dyDescent="0.25">
      <c r="A107" s="444"/>
      <c r="B107" s="432"/>
      <c r="C107" s="432"/>
      <c r="D107" s="458"/>
      <c r="E107" s="458"/>
      <c r="F107" s="461"/>
      <c r="G107" s="648" t="s">
        <v>1139</v>
      </c>
      <c r="H107" s="649"/>
      <c r="I107" s="462"/>
    </row>
    <row r="108" spans="1:10" x14ac:dyDescent="0.2">
      <c r="A108" s="11" t="s">
        <v>246</v>
      </c>
      <c r="B108" s="116" t="s">
        <v>247</v>
      </c>
      <c r="C108" s="400">
        <v>1</v>
      </c>
      <c r="D108" s="450">
        <f>VLOOKUP(A108,'2021 Pricing'!A:B,2,FALSE)</f>
        <v>588</v>
      </c>
      <c r="E108" s="453">
        <f>C108*D108</f>
        <v>588</v>
      </c>
      <c r="F108" s="278"/>
      <c r="G108" s="210"/>
      <c r="H108" s="210"/>
    </row>
    <row r="109" spans="1:10" ht="13.5" customHeight="1" x14ac:dyDescent="0.2">
      <c r="A109" s="11" t="s">
        <v>248</v>
      </c>
      <c r="B109" s="116" t="s">
        <v>249</v>
      </c>
      <c r="C109" s="400">
        <v>2</v>
      </c>
      <c r="D109" s="450">
        <f>VLOOKUP(A109,'2021 Pricing'!A:B,2,FALSE)</f>
        <v>588</v>
      </c>
      <c r="E109" s="453">
        <f t="shared" ref="E109:E110" si="9">C109*D109</f>
        <v>1176</v>
      </c>
      <c r="F109" s="278"/>
      <c r="G109" s="210"/>
      <c r="H109" s="210"/>
      <c r="I109" s="210"/>
    </row>
    <row r="110" spans="1:10" ht="13.5" thickBot="1" x14ac:dyDescent="0.25">
      <c r="A110" s="11" t="s">
        <v>250</v>
      </c>
      <c r="B110" s="116" t="s">
        <v>251</v>
      </c>
      <c r="C110" s="400">
        <v>3</v>
      </c>
      <c r="D110" s="450">
        <f>VLOOKUP(A110,'2021 Pricing'!A:B,2,FALSE)</f>
        <v>588</v>
      </c>
      <c r="E110" s="453">
        <f t="shared" si="9"/>
        <v>1764</v>
      </c>
      <c r="F110" s="278"/>
      <c r="G110" s="210"/>
      <c r="H110" s="210"/>
      <c r="I110" s="210"/>
    </row>
    <row r="111" spans="1:10" ht="16.5" thickBot="1" x14ac:dyDescent="0.3">
      <c r="A111" s="149" t="s">
        <v>90</v>
      </c>
      <c r="B111" s="150"/>
      <c r="C111" s="434"/>
      <c r="D111" s="456"/>
      <c r="E111" s="456"/>
      <c r="F111" s="278"/>
      <c r="G111" s="210"/>
      <c r="H111" s="210"/>
      <c r="I111" s="210"/>
    </row>
    <row r="112" spans="1:10" x14ac:dyDescent="0.2">
      <c r="A112" s="11" t="s">
        <v>254</v>
      </c>
      <c r="B112" s="116" t="s">
        <v>255</v>
      </c>
      <c r="C112" s="400">
        <v>1</v>
      </c>
      <c r="D112" s="450">
        <f>VLOOKUP(A112,'2021 Pricing'!A:B,2,FALSE)</f>
        <v>540</v>
      </c>
      <c r="E112" s="455">
        <f>C112*D112</f>
        <v>540</v>
      </c>
      <c r="F112" s="278"/>
      <c r="G112" s="210"/>
      <c r="H112" s="210"/>
      <c r="I112" s="210"/>
    </row>
    <row r="113" spans="1:10" x14ac:dyDescent="0.2">
      <c r="A113" s="11" t="s">
        <v>256</v>
      </c>
      <c r="B113" s="116" t="s">
        <v>257</v>
      </c>
      <c r="C113" s="400">
        <v>2</v>
      </c>
      <c r="D113" s="450">
        <f>VLOOKUP(A113,'2021 Pricing'!A:B,2,FALSE)</f>
        <v>513</v>
      </c>
      <c r="E113" s="455">
        <f t="shared" ref="E113:E114" si="10">C113*D113</f>
        <v>1026</v>
      </c>
      <c r="F113" s="278"/>
      <c r="G113" s="210"/>
      <c r="H113" s="210"/>
      <c r="I113" s="210"/>
    </row>
    <row r="114" spans="1:10" x14ac:dyDescent="0.2">
      <c r="A114" s="11" t="s">
        <v>258</v>
      </c>
      <c r="B114" s="116" t="s">
        <v>259</v>
      </c>
      <c r="C114" s="400">
        <v>3</v>
      </c>
      <c r="D114" s="450">
        <f>VLOOKUP(A114,'2021 Pricing'!A:B,2,FALSE)</f>
        <v>459</v>
      </c>
      <c r="E114" s="455">
        <f t="shared" si="10"/>
        <v>1377</v>
      </c>
      <c r="F114" s="278"/>
      <c r="G114" s="210"/>
      <c r="H114" s="210"/>
      <c r="I114" s="210"/>
    </row>
    <row r="115" spans="1:10" x14ac:dyDescent="0.2">
      <c r="A115" s="12"/>
      <c r="B115" s="154"/>
      <c r="C115" s="154"/>
      <c r="D115" s="448"/>
      <c r="E115" s="455"/>
      <c r="F115" s="278"/>
      <c r="G115" s="210"/>
      <c r="H115" s="210"/>
      <c r="I115" s="210"/>
      <c r="J115" s="210"/>
    </row>
    <row r="116" spans="1:10" x14ac:dyDescent="0.2">
      <c r="A116" s="11" t="s">
        <v>262</v>
      </c>
      <c r="B116" s="116" t="s">
        <v>263</v>
      </c>
      <c r="C116" s="400">
        <v>1</v>
      </c>
      <c r="D116" s="450">
        <f>VLOOKUP(A116,'2021 Pricing'!A:B,2,FALSE)</f>
        <v>1013</v>
      </c>
      <c r="E116" s="455">
        <f>C116*D116</f>
        <v>1013</v>
      </c>
      <c r="F116" s="278"/>
      <c r="G116" s="210"/>
      <c r="H116" s="210"/>
      <c r="I116" s="210"/>
      <c r="J116" s="210"/>
    </row>
    <row r="117" spans="1:10" x14ac:dyDescent="0.2">
      <c r="A117" s="11" t="s">
        <v>264</v>
      </c>
      <c r="B117" s="116" t="s">
        <v>265</v>
      </c>
      <c r="C117" s="400">
        <v>2</v>
      </c>
      <c r="D117" s="450" t="s">
        <v>1198</v>
      </c>
      <c r="E117" s="463" t="s">
        <v>1198</v>
      </c>
      <c r="F117" s="278"/>
      <c r="G117" s="210"/>
      <c r="H117" s="210"/>
      <c r="I117" s="210"/>
      <c r="J117" s="210"/>
    </row>
    <row r="118" spans="1:10" ht="13.5" thickBot="1" x14ac:dyDescent="0.25">
      <c r="A118" s="23" t="s">
        <v>266</v>
      </c>
      <c r="B118" s="24" t="s">
        <v>267</v>
      </c>
      <c r="C118" s="412">
        <v>3</v>
      </c>
      <c r="D118" s="412" t="s">
        <v>1198</v>
      </c>
      <c r="E118" s="464" t="s">
        <v>1198</v>
      </c>
      <c r="F118" s="278"/>
      <c r="G118" s="210"/>
      <c r="H118" s="210"/>
      <c r="I118" s="210"/>
      <c r="J118" s="210"/>
    </row>
    <row r="119" spans="1:10" x14ac:dyDescent="0.2">
      <c r="G119" s="210"/>
      <c r="H119" s="210"/>
      <c r="I119" s="210"/>
      <c r="J119" s="210"/>
    </row>
    <row r="120" spans="1:10" x14ac:dyDescent="0.2">
      <c r="A120" s="64"/>
      <c r="B120" s="64"/>
      <c r="C120" s="64"/>
      <c r="D120" s="64"/>
      <c r="E120" s="64"/>
      <c r="G120" s="210"/>
      <c r="H120" s="210"/>
      <c r="I120" s="210"/>
      <c r="J120" s="210"/>
    </row>
    <row r="121" spans="1:10" x14ac:dyDescent="0.2">
      <c r="A121" s="64"/>
      <c r="B121" s="64"/>
      <c r="C121" s="64"/>
      <c r="D121" s="64"/>
      <c r="E121" s="64"/>
      <c r="G121" s="210"/>
      <c r="H121" s="210"/>
      <c r="I121" s="210"/>
      <c r="J121" s="210"/>
    </row>
    <row r="122" spans="1:10" x14ac:dyDescent="0.2">
      <c r="A122" s="64"/>
      <c r="B122" s="64"/>
      <c r="C122" s="64"/>
      <c r="D122" s="64"/>
      <c r="E122" s="64"/>
      <c r="G122" s="210"/>
      <c r="H122" s="210"/>
      <c r="I122" s="210"/>
      <c r="J122" s="210"/>
    </row>
    <row r="123" spans="1:10" x14ac:dyDescent="0.2">
      <c r="G123" s="210"/>
      <c r="H123" s="210"/>
      <c r="I123" s="210"/>
      <c r="J123" s="189"/>
    </row>
    <row r="124" spans="1:10" x14ac:dyDescent="0.2">
      <c r="A124" s="189"/>
      <c r="B124" s="189"/>
      <c r="C124" s="189"/>
      <c r="F124" s="189"/>
      <c r="G124" s="189"/>
      <c r="H124" s="189"/>
      <c r="I124" s="189"/>
      <c r="J124" s="189"/>
    </row>
    <row r="125" spans="1:10" x14ac:dyDescent="0.2">
      <c r="A125" s="189"/>
      <c r="B125" s="189"/>
      <c r="C125" s="189"/>
      <c r="F125" s="189"/>
      <c r="G125" s="189"/>
      <c r="H125" s="189"/>
      <c r="I125" s="189"/>
      <c r="J125" s="189"/>
    </row>
    <row r="126" spans="1:10" x14ac:dyDescent="0.2">
      <c r="A126" s="189"/>
      <c r="B126" s="189"/>
      <c r="C126" s="189"/>
      <c r="F126" s="189"/>
      <c r="G126" s="189"/>
      <c r="H126" s="189"/>
      <c r="I126" s="189"/>
      <c r="J126" s="189"/>
    </row>
    <row r="127" spans="1:10" x14ac:dyDescent="0.2">
      <c r="A127" s="189"/>
      <c r="B127" s="189"/>
      <c r="C127" s="189"/>
      <c r="F127" s="189"/>
      <c r="G127" s="189"/>
      <c r="H127" s="189"/>
      <c r="I127" s="189"/>
      <c r="J127" s="189"/>
    </row>
    <row r="128" spans="1:10" x14ac:dyDescent="0.2">
      <c r="A128" s="189"/>
      <c r="B128" s="189"/>
      <c r="C128" s="189"/>
      <c r="F128" s="189"/>
      <c r="G128" s="189"/>
      <c r="H128" s="189"/>
      <c r="I128" s="189"/>
      <c r="J128" s="189"/>
    </row>
    <row r="129" spans="1:10" x14ac:dyDescent="0.2">
      <c r="A129" s="189"/>
      <c r="B129" s="189"/>
      <c r="C129" s="189"/>
      <c r="F129" s="189"/>
      <c r="G129" s="189"/>
      <c r="H129" s="189"/>
      <c r="I129" s="189"/>
      <c r="J129" s="189"/>
    </row>
    <row r="130" spans="1:10" x14ac:dyDescent="0.2">
      <c r="A130" s="189"/>
      <c r="B130" s="189"/>
      <c r="C130" s="189"/>
      <c r="F130" s="189"/>
      <c r="G130" s="189"/>
      <c r="H130" s="189"/>
      <c r="I130" s="189"/>
      <c r="J130" s="189"/>
    </row>
    <row r="131" spans="1:10" x14ac:dyDescent="0.2">
      <c r="A131" s="189"/>
      <c r="B131" s="189"/>
      <c r="C131" s="189"/>
      <c r="F131" s="189"/>
      <c r="G131" s="189"/>
      <c r="H131" s="189"/>
      <c r="I131" s="189"/>
      <c r="J131" s="189"/>
    </row>
    <row r="132" spans="1:10" x14ac:dyDescent="0.2">
      <c r="A132" s="189"/>
      <c r="B132" s="189"/>
      <c r="C132" s="189"/>
      <c r="F132" s="189"/>
      <c r="G132" s="189"/>
      <c r="H132" s="189"/>
      <c r="I132" s="189"/>
      <c r="J132" s="189"/>
    </row>
    <row r="133" spans="1:10" x14ac:dyDescent="0.2">
      <c r="A133" s="189"/>
      <c r="B133" s="189"/>
      <c r="C133" s="189"/>
      <c r="F133" s="189"/>
      <c r="G133" s="189"/>
      <c r="H133" s="189"/>
      <c r="I133" s="189"/>
      <c r="J133" s="189"/>
    </row>
    <row r="134" spans="1:10" x14ac:dyDescent="0.2">
      <c r="A134" s="189"/>
      <c r="B134" s="189"/>
      <c r="C134" s="189"/>
      <c r="F134" s="189"/>
      <c r="G134" s="189"/>
      <c r="H134" s="189"/>
      <c r="I134" s="189"/>
      <c r="J134" s="189"/>
    </row>
    <row r="135" spans="1:10" x14ac:dyDescent="0.2">
      <c r="A135" s="189"/>
      <c r="B135" s="189"/>
      <c r="C135" s="189"/>
      <c r="F135" s="189"/>
      <c r="G135" s="189"/>
      <c r="H135" s="189"/>
      <c r="I135" s="189"/>
      <c r="J135" s="189"/>
    </row>
    <row r="136" spans="1:10" x14ac:dyDescent="0.2">
      <c r="A136" s="189"/>
      <c r="B136" s="189"/>
      <c r="C136" s="189"/>
      <c r="F136" s="189"/>
      <c r="G136" s="189"/>
      <c r="H136" s="189"/>
      <c r="I136" s="189"/>
      <c r="J136" s="189"/>
    </row>
    <row r="137" spans="1:10" x14ac:dyDescent="0.2">
      <c r="A137" s="189"/>
      <c r="B137" s="189"/>
      <c r="C137" s="189"/>
      <c r="F137" s="189"/>
      <c r="G137" s="189"/>
      <c r="H137" s="189"/>
      <c r="I137" s="189"/>
      <c r="J137" s="189"/>
    </row>
    <row r="138" spans="1:10" x14ac:dyDescent="0.2">
      <c r="A138" s="189"/>
      <c r="B138" s="189"/>
      <c r="C138" s="189"/>
      <c r="F138" s="189"/>
      <c r="G138" s="189"/>
      <c r="H138" s="189"/>
      <c r="I138" s="189"/>
      <c r="J138" s="189"/>
    </row>
    <row r="139" spans="1:10" x14ac:dyDescent="0.2">
      <c r="A139" s="189"/>
      <c r="B139" s="189"/>
      <c r="C139" s="189"/>
      <c r="F139" s="189"/>
      <c r="G139" s="189"/>
      <c r="H139" s="189"/>
      <c r="I139" s="189"/>
      <c r="J139" s="189"/>
    </row>
    <row r="140" spans="1:10" x14ac:dyDescent="0.2">
      <c r="A140" s="189"/>
      <c r="B140" s="189"/>
      <c r="C140" s="189"/>
      <c r="F140" s="189"/>
      <c r="G140" s="189"/>
      <c r="H140" s="189"/>
      <c r="I140" s="189"/>
      <c r="J140" s="189"/>
    </row>
    <row r="141" spans="1:10" x14ac:dyDescent="0.2">
      <c r="A141" s="189"/>
      <c r="B141" s="189"/>
      <c r="C141" s="189"/>
      <c r="F141" s="189"/>
      <c r="G141" s="189"/>
      <c r="H141" s="189"/>
      <c r="I141" s="189"/>
      <c r="J141" s="189"/>
    </row>
    <row r="142" spans="1:10" x14ac:dyDescent="0.2">
      <c r="A142" s="189"/>
      <c r="B142" s="189"/>
      <c r="C142" s="189"/>
      <c r="F142" s="189"/>
      <c r="G142" s="189"/>
      <c r="H142" s="189"/>
      <c r="I142" s="189"/>
      <c r="J142" s="189"/>
    </row>
    <row r="143" spans="1:10" x14ac:dyDescent="0.2">
      <c r="A143" s="189"/>
      <c r="B143" s="189"/>
      <c r="C143" s="189"/>
      <c r="F143" s="189"/>
      <c r="G143" s="189"/>
      <c r="H143" s="189"/>
      <c r="I143" s="189"/>
      <c r="J143" s="189"/>
    </row>
    <row r="144" spans="1:10" x14ac:dyDescent="0.2">
      <c r="A144" s="189"/>
      <c r="B144" s="189"/>
      <c r="C144" s="189"/>
      <c r="F144" s="189"/>
      <c r="G144" s="189"/>
      <c r="H144" s="189"/>
      <c r="I144" s="189"/>
      <c r="J144" s="189"/>
    </row>
    <row r="145" spans="1:10" x14ac:dyDescent="0.2">
      <c r="A145" s="189"/>
      <c r="B145" s="189"/>
      <c r="C145" s="189"/>
      <c r="F145" s="189"/>
      <c r="G145" s="189"/>
      <c r="H145" s="189"/>
      <c r="I145" s="189"/>
      <c r="J145" s="189"/>
    </row>
    <row r="146" spans="1:10" x14ac:dyDescent="0.2">
      <c r="A146" s="189"/>
      <c r="B146" s="189"/>
      <c r="C146" s="189"/>
      <c r="F146" s="189"/>
      <c r="G146" s="189"/>
      <c r="H146" s="189"/>
      <c r="I146" s="189"/>
      <c r="J146" s="189"/>
    </row>
    <row r="147" spans="1:10" x14ac:dyDescent="0.2">
      <c r="A147" s="189"/>
      <c r="B147" s="189"/>
      <c r="C147" s="189"/>
      <c r="F147" s="189"/>
      <c r="G147" s="189"/>
      <c r="H147" s="189"/>
      <c r="I147" s="189"/>
      <c r="J147" s="189"/>
    </row>
    <row r="148" spans="1:10" x14ac:dyDescent="0.2">
      <c r="A148" s="189"/>
      <c r="B148" s="189"/>
      <c r="C148" s="189"/>
      <c r="F148" s="189"/>
      <c r="G148" s="189"/>
      <c r="H148" s="189"/>
      <c r="I148" s="189"/>
      <c r="J148" s="189"/>
    </row>
    <row r="149" spans="1:10" x14ac:dyDescent="0.2">
      <c r="A149" s="189"/>
      <c r="B149" s="189"/>
      <c r="C149" s="189"/>
      <c r="F149" s="189"/>
      <c r="G149" s="189"/>
      <c r="H149" s="189"/>
      <c r="I149" s="189"/>
      <c r="J149" s="189"/>
    </row>
    <row r="150" spans="1:10" x14ac:dyDescent="0.2">
      <c r="A150" s="189"/>
      <c r="B150" s="189"/>
      <c r="C150" s="189"/>
      <c r="F150" s="189"/>
      <c r="G150" s="189"/>
      <c r="H150" s="189"/>
      <c r="I150" s="189"/>
      <c r="J150" s="189"/>
    </row>
    <row r="151" spans="1:10" x14ac:dyDescent="0.2">
      <c r="A151" s="189"/>
      <c r="B151" s="189"/>
      <c r="C151" s="189"/>
      <c r="F151" s="189"/>
      <c r="G151" s="189"/>
      <c r="H151" s="189"/>
      <c r="I151" s="189"/>
      <c r="J151" s="189"/>
    </row>
    <row r="152" spans="1:10" x14ac:dyDescent="0.2">
      <c r="A152" s="189"/>
      <c r="B152" s="189"/>
      <c r="C152" s="189"/>
      <c r="F152" s="189"/>
      <c r="G152" s="189"/>
      <c r="H152" s="189"/>
      <c r="I152" s="189"/>
      <c r="J152" s="189"/>
    </row>
    <row r="153" spans="1:10" x14ac:dyDescent="0.2">
      <c r="A153" s="189"/>
      <c r="B153" s="189"/>
      <c r="C153" s="189"/>
      <c r="F153" s="189"/>
      <c r="G153" s="189"/>
      <c r="H153" s="189"/>
      <c r="I153" s="189"/>
      <c r="J153" s="189"/>
    </row>
    <row r="154" spans="1:10" x14ac:dyDescent="0.2">
      <c r="A154" s="189"/>
      <c r="B154" s="189"/>
      <c r="C154" s="189"/>
      <c r="F154" s="189"/>
      <c r="G154" s="189"/>
      <c r="H154" s="189"/>
      <c r="I154" s="189"/>
      <c r="J154" s="189"/>
    </row>
    <row r="155" spans="1:10" x14ac:dyDescent="0.2">
      <c r="A155" s="189"/>
      <c r="B155" s="189"/>
      <c r="C155" s="189"/>
      <c r="F155" s="189"/>
      <c r="G155" s="189"/>
      <c r="H155" s="189"/>
      <c r="I155" s="189"/>
      <c r="J155" s="189"/>
    </row>
    <row r="156" spans="1:10" x14ac:dyDescent="0.2">
      <c r="A156" s="189"/>
      <c r="B156" s="189"/>
      <c r="C156" s="189"/>
      <c r="F156" s="189"/>
      <c r="G156" s="189"/>
      <c r="H156" s="189"/>
      <c r="I156" s="189"/>
      <c r="J156" s="189"/>
    </row>
    <row r="157" spans="1:10" x14ac:dyDescent="0.2">
      <c r="A157" s="189"/>
      <c r="B157" s="189"/>
      <c r="C157" s="189"/>
      <c r="F157" s="189"/>
      <c r="G157" s="189"/>
      <c r="H157" s="189"/>
      <c r="I157" s="189"/>
      <c r="J157" s="189"/>
    </row>
    <row r="158" spans="1:10" x14ac:dyDescent="0.2">
      <c r="A158" s="189"/>
      <c r="B158" s="189"/>
      <c r="C158" s="189"/>
      <c r="F158" s="189"/>
      <c r="G158" s="189"/>
      <c r="H158" s="189"/>
      <c r="I158" s="189"/>
      <c r="J158" s="189"/>
    </row>
    <row r="159" spans="1:10" x14ac:dyDescent="0.2">
      <c r="A159" s="189"/>
      <c r="B159" s="189"/>
      <c r="C159" s="189"/>
      <c r="F159" s="189"/>
      <c r="G159" s="189"/>
      <c r="H159" s="189"/>
      <c r="I159" s="189"/>
      <c r="J159" s="189"/>
    </row>
    <row r="160" spans="1:10" x14ac:dyDescent="0.2">
      <c r="A160" s="189"/>
      <c r="B160" s="189"/>
      <c r="C160" s="189"/>
      <c r="F160" s="189"/>
      <c r="G160" s="189"/>
      <c r="H160" s="189"/>
      <c r="I160" s="189"/>
      <c r="J160" s="189"/>
    </row>
    <row r="161" spans="1:10" x14ac:dyDescent="0.2">
      <c r="A161" s="189"/>
      <c r="B161" s="189"/>
      <c r="C161" s="189"/>
      <c r="F161" s="189"/>
      <c r="G161" s="189"/>
      <c r="H161" s="189"/>
      <c r="I161" s="189"/>
      <c r="J161" s="189"/>
    </row>
    <row r="162" spans="1:10" x14ac:dyDescent="0.2">
      <c r="A162" s="189"/>
      <c r="B162" s="189"/>
      <c r="C162" s="189"/>
      <c r="F162" s="189"/>
      <c r="G162" s="189"/>
      <c r="H162" s="189"/>
      <c r="I162" s="189"/>
      <c r="J162" s="189"/>
    </row>
    <row r="163" spans="1:10" x14ac:dyDescent="0.2">
      <c r="A163" s="189"/>
      <c r="B163" s="189"/>
      <c r="C163" s="189"/>
      <c r="F163" s="189"/>
      <c r="G163" s="189"/>
      <c r="H163" s="189"/>
      <c r="I163" s="189"/>
      <c r="J163" s="189"/>
    </row>
    <row r="164" spans="1:10" x14ac:dyDescent="0.2">
      <c r="A164" s="189"/>
      <c r="B164" s="189"/>
      <c r="C164" s="189"/>
      <c r="F164" s="189"/>
      <c r="G164" s="189"/>
      <c r="H164" s="189"/>
      <c r="I164" s="189"/>
      <c r="J164" s="189"/>
    </row>
    <row r="165" spans="1:10" x14ac:dyDescent="0.2">
      <c r="A165" s="189"/>
      <c r="B165" s="189"/>
      <c r="C165" s="189"/>
      <c r="F165" s="189"/>
      <c r="G165" s="189"/>
      <c r="H165" s="189"/>
      <c r="I165" s="189"/>
      <c r="J165" s="189"/>
    </row>
    <row r="166" spans="1:10" x14ac:dyDescent="0.2">
      <c r="A166" s="189"/>
      <c r="B166" s="189"/>
      <c r="C166" s="189"/>
      <c r="F166" s="189"/>
      <c r="G166" s="189"/>
      <c r="H166" s="189"/>
      <c r="I166" s="189"/>
      <c r="J166" s="189"/>
    </row>
    <row r="167" spans="1:10" x14ac:dyDescent="0.2">
      <c r="A167" s="189"/>
      <c r="B167" s="189"/>
      <c r="C167" s="189"/>
      <c r="F167" s="189"/>
      <c r="G167" s="189"/>
      <c r="H167" s="189"/>
      <c r="I167" s="189"/>
      <c r="J167" s="189"/>
    </row>
    <row r="168" spans="1:10" x14ac:dyDescent="0.2">
      <c r="A168" s="189"/>
      <c r="B168" s="189"/>
      <c r="C168" s="189"/>
      <c r="F168" s="189"/>
      <c r="G168" s="189"/>
      <c r="H168" s="189"/>
      <c r="I168" s="189"/>
      <c r="J168" s="189"/>
    </row>
    <row r="169" spans="1:10" x14ac:dyDescent="0.2">
      <c r="A169" s="189"/>
      <c r="B169" s="189"/>
      <c r="C169" s="189"/>
      <c r="F169" s="189"/>
      <c r="G169" s="189"/>
      <c r="H169" s="189"/>
      <c r="I169" s="189"/>
      <c r="J169" s="189"/>
    </row>
    <row r="170" spans="1:10" x14ac:dyDescent="0.2">
      <c r="A170" s="189"/>
      <c r="B170" s="189"/>
      <c r="C170" s="189"/>
      <c r="F170" s="189"/>
      <c r="G170" s="189"/>
      <c r="H170" s="189"/>
      <c r="I170" s="189"/>
      <c r="J170" s="189"/>
    </row>
    <row r="171" spans="1:10" x14ac:dyDescent="0.2">
      <c r="A171" s="189"/>
      <c r="B171" s="189"/>
      <c r="C171" s="189"/>
      <c r="F171" s="189"/>
      <c r="G171" s="189"/>
      <c r="H171" s="189"/>
      <c r="I171" s="189"/>
      <c r="J171" s="189"/>
    </row>
    <row r="172" spans="1:10" x14ac:dyDescent="0.2">
      <c r="A172" s="189"/>
      <c r="B172" s="189"/>
      <c r="C172" s="189"/>
      <c r="F172" s="189"/>
      <c r="G172" s="189"/>
      <c r="H172" s="189"/>
      <c r="I172" s="189"/>
      <c r="J172" s="189"/>
    </row>
    <row r="173" spans="1:10" x14ac:dyDescent="0.2">
      <c r="A173" s="189"/>
      <c r="B173" s="189"/>
      <c r="C173" s="189"/>
      <c r="F173" s="189"/>
      <c r="G173" s="189"/>
      <c r="H173" s="189"/>
      <c r="I173" s="189"/>
      <c r="J173" s="189"/>
    </row>
    <row r="174" spans="1:10" x14ac:dyDescent="0.2">
      <c r="A174" s="189"/>
      <c r="B174" s="189"/>
      <c r="C174" s="189"/>
      <c r="F174" s="189"/>
      <c r="G174" s="189"/>
      <c r="H174" s="189"/>
      <c r="I174" s="189"/>
      <c r="J174" s="189"/>
    </row>
    <row r="175" spans="1:10" x14ac:dyDescent="0.2">
      <c r="A175" s="189"/>
      <c r="B175" s="189"/>
      <c r="C175" s="189"/>
      <c r="F175" s="189"/>
      <c r="G175" s="189"/>
      <c r="H175" s="189"/>
      <c r="I175" s="189"/>
      <c r="J175" s="189"/>
    </row>
    <row r="176" spans="1:10" x14ac:dyDescent="0.2">
      <c r="A176" s="189"/>
      <c r="B176" s="189"/>
      <c r="C176" s="189"/>
      <c r="F176" s="189"/>
      <c r="G176" s="189"/>
      <c r="H176" s="189"/>
      <c r="I176" s="189"/>
      <c r="J176" s="189"/>
    </row>
    <row r="177" spans="1:10" x14ac:dyDescent="0.2">
      <c r="A177" s="189"/>
      <c r="B177" s="189"/>
      <c r="C177" s="189"/>
      <c r="F177" s="189"/>
      <c r="G177" s="189"/>
      <c r="H177" s="189"/>
      <c r="I177" s="189"/>
      <c r="J177" s="189"/>
    </row>
    <row r="178" spans="1:10" x14ac:dyDescent="0.2">
      <c r="A178" s="189"/>
      <c r="B178" s="189"/>
      <c r="C178" s="189"/>
      <c r="F178" s="189"/>
      <c r="G178" s="189"/>
      <c r="H178" s="189"/>
      <c r="I178" s="189"/>
      <c r="J178" s="189"/>
    </row>
    <row r="179" spans="1:10" x14ac:dyDescent="0.2">
      <c r="A179" s="189"/>
      <c r="B179" s="189"/>
      <c r="C179" s="189"/>
      <c r="F179" s="189"/>
      <c r="G179" s="189"/>
      <c r="H179" s="189"/>
      <c r="I179" s="189"/>
      <c r="J179" s="189"/>
    </row>
    <row r="180" spans="1:10" x14ac:dyDescent="0.2">
      <c r="A180" s="189"/>
      <c r="B180" s="189"/>
      <c r="C180" s="189"/>
      <c r="F180" s="189"/>
      <c r="G180" s="189"/>
      <c r="H180" s="189"/>
      <c r="I180" s="189"/>
      <c r="J180" s="189"/>
    </row>
    <row r="181" spans="1:10" x14ac:dyDescent="0.2">
      <c r="A181" s="189"/>
      <c r="B181" s="189"/>
      <c r="C181" s="189"/>
      <c r="F181" s="189"/>
      <c r="G181" s="189"/>
      <c r="H181" s="189"/>
      <c r="I181" s="189"/>
      <c r="J181" s="189"/>
    </row>
    <row r="182" spans="1:10" x14ac:dyDescent="0.2">
      <c r="A182" s="189"/>
      <c r="B182" s="189"/>
      <c r="C182" s="189"/>
      <c r="F182" s="189"/>
      <c r="G182" s="189"/>
      <c r="H182" s="189"/>
      <c r="I182" s="189"/>
      <c r="J182" s="189"/>
    </row>
    <row r="183" spans="1:10" x14ac:dyDescent="0.2">
      <c r="A183" s="189"/>
      <c r="B183" s="189"/>
      <c r="C183" s="189"/>
      <c r="F183" s="189"/>
      <c r="G183" s="189"/>
      <c r="H183" s="189"/>
      <c r="I183" s="189"/>
      <c r="J183" s="189"/>
    </row>
    <row r="184" spans="1:10" x14ac:dyDescent="0.2">
      <c r="A184" s="189"/>
      <c r="B184" s="189"/>
      <c r="C184" s="189"/>
      <c r="F184" s="189"/>
      <c r="G184" s="189"/>
      <c r="H184" s="189"/>
      <c r="I184" s="189"/>
      <c r="J184" s="189"/>
    </row>
    <row r="185" spans="1:10" x14ac:dyDescent="0.2">
      <c r="A185" s="189"/>
      <c r="B185" s="189"/>
      <c r="C185" s="189"/>
      <c r="F185" s="189"/>
      <c r="G185" s="189"/>
      <c r="H185" s="189"/>
      <c r="I185" s="189"/>
      <c r="J185" s="189"/>
    </row>
    <row r="186" spans="1:10" x14ac:dyDescent="0.2">
      <c r="A186" s="189"/>
      <c r="B186" s="189"/>
      <c r="C186" s="189"/>
      <c r="F186" s="189"/>
      <c r="G186" s="189"/>
      <c r="H186" s="189"/>
      <c r="I186" s="189"/>
      <c r="J186" s="189"/>
    </row>
    <row r="187" spans="1:10" x14ac:dyDescent="0.2">
      <c r="A187" s="189"/>
      <c r="B187" s="189"/>
      <c r="C187" s="189"/>
      <c r="F187" s="189"/>
      <c r="G187" s="189"/>
      <c r="H187" s="189"/>
      <c r="I187" s="189"/>
      <c r="J187" s="189"/>
    </row>
    <row r="188" spans="1:10" x14ac:dyDescent="0.2">
      <c r="A188" s="189"/>
      <c r="B188" s="189"/>
      <c r="C188" s="189"/>
      <c r="F188" s="189"/>
      <c r="G188" s="189"/>
      <c r="H188" s="189"/>
      <c r="I188" s="189"/>
      <c r="J188" s="189"/>
    </row>
    <row r="189" spans="1:10" x14ac:dyDescent="0.2">
      <c r="A189" s="189"/>
      <c r="B189" s="189"/>
      <c r="C189" s="189"/>
      <c r="F189" s="189"/>
      <c r="G189" s="189"/>
      <c r="H189" s="189"/>
      <c r="I189" s="189"/>
      <c r="J189" s="189"/>
    </row>
    <row r="190" spans="1:10" x14ac:dyDescent="0.2">
      <c r="A190" s="189"/>
      <c r="B190" s="189"/>
      <c r="C190" s="189"/>
      <c r="F190" s="189"/>
      <c r="G190" s="189"/>
      <c r="H190" s="189"/>
      <c r="I190" s="189"/>
      <c r="J190" s="189"/>
    </row>
    <row r="191" spans="1:10" x14ac:dyDescent="0.2">
      <c r="A191" s="189"/>
      <c r="B191" s="189"/>
      <c r="C191" s="189"/>
      <c r="F191" s="189"/>
      <c r="G191" s="189"/>
      <c r="H191" s="189"/>
      <c r="I191" s="189"/>
      <c r="J191" s="189"/>
    </row>
    <row r="192" spans="1:10" x14ac:dyDescent="0.2">
      <c r="A192" s="189"/>
      <c r="B192" s="189"/>
      <c r="C192" s="189"/>
      <c r="F192" s="189"/>
      <c r="G192" s="189"/>
      <c r="H192" s="189"/>
      <c r="I192" s="189"/>
      <c r="J192" s="189"/>
    </row>
    <row r="193" spans="1:10" x14ac:dyDescent="0.2">
      <c r="A193" s="189"/>
      <c r="B193" s="189"/>
      <c r="C193" s="189"/>
      <c r="F193" s="189"/>
      <c r="G193" s="189"/>
      <c r="H193" s="189"/>
      <c r="I193" s="189"/>
      <c r="J193" s="189"/>
    </row>
    <row r="194" spans="1:10" x14ac:dyDescent="0.2">
      <c r="A194" s="189"/>
      <c r="B194" s="189"/>
      <c r="C194" s="189"/>
      <c r="F194" s="189"/>
      <c r="G194" s="189"/>
      <c r="H194" s="189"/>
      <c r="I194" s="189"/>
      <c r="J194" s="189"/>
    </row>
    <row r="195" spans="1:10" x14ac:dyDescent="0.2">
      <c r="A195" s="189"/>
      <c r="B195" s="189"/>
      <c r="C195" s="189"/>
      <c r="F195" s="189"/>
      <c r="G195" s="189"/>
      <c r="H195" s="189"/>
      <c r="I195" s="189"/>
      <c r="J195" s="189"/>
    </row>
    <row r="196" spans="1:10" x14ac:dyDescent="0.2">
      <c r="A196" s="189"/>
      <c r="B196" s="189"/>
      <c r="C196" s="189"/>
      <c r="F196" s="189"/>
      <c r="G196" s="189"/>
      <c r="H196" s="189"/>
      <c r="I196" s="189"/>
      <c r="J196" s="189"/>
    </row>
    <row r="197" spans="1:10" x14ac:dyDescent="0.2">
      <c r="A197" s="189"/>
      <c r="B197" s="189"/>
      <c r="C197" s="189"/>
      <c r="F197" s="189"/>
      <c r="G197" s="189"/>
      <c r="H197" s="189"/>
      <c r="I197" s="189"/>
      <c r="J197" s="189"/>
    </row>
    <row r="198" spans="1:10" x14ac:dyDescent="0.2">
      <c r="A198" s="189"/>
      <c r="B198" s="189"/>
      <c r="C198" s="189"/>
      <c r="F198" s="189"/>
      <c r="G198" s="189"/>
      <c r="H198" s="189"/>
      <c r="I198" s="189"/>
      <c r="J198" s="189"/>
    </row>
    <row r="199" spans="1:10" x14ac:dyDescent="0.2">
      <c r="A199" s="189"/>
      <c r="B199" s="189"/>
      <c r="C199" s="189"/>
      <c r="F199" s="189"/>
      <c r="G199" s="189"/>
      <c r="H199" s="189"/>
      <c r="I199" s="189"/>
      <c r="J199" s="189"/>
    </row>
    <row r="200" spans="1:10" x14ac:dyDescent="0.2">
      <c r="A200" s="189"/>
      <c r="B200" s="189"/>
      <c r="C200" s="189"/>
      <c r="F200" s="189"/>
      <c r="G200" s="189"/>
      <c r="H200" s="189"/>
      <c r="I200" s="189"/>
      <c r="J200" s="189"/>
    </row>
    <row r="201" spans="1:10" x14ac:dyDescent="0.2">
      <c r="A201" s="189"/>
      <c r="B201" s="189"/>
      <c r="C201" s="189"/>
      <c r="F201" s="189"/>
      <c r="G201" s="189"/>
      <c r="H201" s="189"/>
      <c r="I201" s="189"/>
      <c r="J201" s="189"/>
    </row>
    <row r="202" spans="1:10" x14ac:dyDescent="0.2">
      <c r="A202" s="189"/>
      <c r="B202" s="189"/>
      <c r="C202" s="189"/>
      <c r="F202" s="189"/>
      <c r="G202" s="189"/>
      <c r="H202" s="189"/>
      <c r="I202" s="189"/>
      <c r="J202" s="189"/>
    </row>
    <row r="203" spans="1:10" x14ac:dyDescent="0.2">
      <c r="A203" s="189"/>
      <c r="B203" s="189"/>
      <c r="C203" s="189"/>
      <c r="F203" s="189"/>
      <c r="G203" s="189"/>
      <c r="H203" s="189"/>
      <c r="I203" s="189"/>
      <c r="J203" s="189"/>
    </row>
    <row r="204" spans="1:10" x14ac:dyDescent="0.2">
      <c r="A204" s="189"/>
      <c r="B204" s="189"/>
      <c r="C204" s="189"/>
      <c r="F204" s="189"/>
      <c r="G204" s="189"/>
      <c r="H204" s="189"/>
      <c r="I204" s="189"/>
      <c r="J204" s="189"/>
    </row>
    <row r="205" spans="1:10" x14ac:dyDescent="0.2">
      <c r="A205" s="189"/>
      <c r="B205" s="189"/>
      <c r="C205" s="189"/>
      <c r="F205" s="189"/>
      <c r="G205" s="189"/>
      <c r="H205" s="189"/>
      <c r="I205" s="189"/>
      <c r="J205" s="189"/>
    </row>
    <row r="206" spans="1:10" x14ac:dyDescent="0.2">
      <c r="A206" s="189"/>
      <c r="B206" s="189"/>
      <c r="C206" s="189"/>
      <c r="F206" s="189"/>
      <c r="G206" s="189"/>
      <c r="H206" s="189"/>
      <c r="I206" s="189"/>
      <c r="J206" s="189"/>
    </row>
    <row r="207" spans="1:10" x14ac:dyDescent="0.2">
      <c r="A207" s="189"/>
      <c r="B207" s="189"/>
      <c r="C207" s="189"/>
      <c r="F207" s="189"/>
      <c r="G207" s="189"/>
      <c r="H207" s="189"/>
      <c r="I207" s="189"/>
      <c r="J207" s="189"/>
    </row>
    <row r="208" spans="1:10" x14ac:dyDescent="0.2">
      <c r="A208" s="189"/>
      <c r="B208" s="189"/>
      <c r="C208" s="189"/>
      <c r="F208" s="189"/>
      <c r="G208" s="189"/>
      <c r="H208" s="189"/>
      <c r="I208" s="189"/>
      <c r="J208" s="189"/>
    </row>
    <row r="209" spans="1:10" x14ac:dyDescent="0.2">
      <c r="A209" s="189"/>
      <c r="B209" s="189"/>
      <c r="C209" s="189"/>
      <c r="F209" s="189"/>
      <c r="G209" s="189"/>
      <c r="H209" s="189"/>
      <c r="I209" s="189"/>
      <c r="J209" s="189"/>
    </row>
    <row r="210" spans="1:10" x14ac:dyDescent="0.2">
      <c r="A210" s="189"/>
      <c r="B210" s="189"/>
      <c r="C210" s="189"/>
      <c r="F210" s="189"/>
      <c r="G210" s="189"/>
      <c r="H210" s="189"/>
      <c r="I210" s="189"/>
      <c r="J210" s="189"/>
    </row>
    <row r="211" spans="1:10" x14ac:dyDescent="0.2">
      <c r="A211" s="189"/>
      <c r="B211" s="189"/>
      <c r="C211" s="189"/>
      <c r="F211" s="189"/>
      <c r="G211" s="189"/>
      <c r="H211" s="189"/>
      <c r="I211" s="189"/>
      <c r="J211" s="189"/>
    </row>
    <row r="212" spans="1:10" x14ac:dyDescent="0.2">
      <c r="A212" s="189"/>
      <c r="B212" s="189"/>
      <c r="C212" s="189"/>
      <c r="F212" s="189"/>
      <c r="G212" s="189"/>
      <c r="H212" s="189"/>
      <c r="I212" s="189"/>
      <c r="J212" s="189"/>
    </row>
    <row r="213" spans="1:10" x14ac:dyDescent="0.2">
      <c r="A213" s="189"/>
      <c r="B213" s="189"/>
      <c r="C213" s="189"/>
      <c r="F213" s="189"/>
      <c r="G213" s="189"/>
      <c r="H213" s="189"/>
      <c r="I213" s="189"/>
      <c r="J213" s="189"/>
    </row>
    <row r="214" spans="1:10" x14ac:dyDescent="0.2">
      <c r="A214" s="189"/>
      <c r="B214" s="189"/>
      <c r="C214" s="189"/>
      <c r="F214" s="189"/>
      <c r="G214" s="189"/>
      <c r="H214" s="189"/>
      <c r="I214" s="189"/>
      <c r="J214" s="189"/>
    </row>
    <row r="215" spans="1:10" x14ac:dyDescent="0.2">
      <c r="A215" s="189"/>
      <c r="B215" s="189"/>
      <c r="C215" s="189"/>
      <c r="F215" s="189"/>
      <c r="G215" s="189"/>
      <c r="H215" s="189"/>
      <c r="I215" s="189"/>
      <c r="J215" s="189"/>
    </row>
    <row r="216" spans="1:10" x14ac:dyDescent="0.2">
      <c r="A216" s="189"/>
      <c r="B216" s="189"/>
      <c r="C216" s="189"/>
      <c r="F216" s="189"/>
      <c r="G216" s="189"/>
      <c r="H216" s="189"/>
      <c r="I216" s="189"/>
      <c r="J216" s="189"/>
    </row>
    <row r="217" spans="1:10" x14ac:dyDescent="0.2">
      <c r="A217" s="189"/>
      <c r="B217" s="189"/>
      <c r="C217" s="189"/>
      <c r="F217" s="189"/>
      <c r="G217" s="189"/>
      <c r="H217" s="189"/>
      <c r="I217" s="189"/>
      <c r="J217" s="189"/>
    </row>
    <row r="218" spans="1:10" x14ac:dyDescent="0.2">
      <c r="A218" s="189"/>
      <c r="B218" s="189"/>
      <c r="C218" s="189"/>
      <c r="F218" s="189"/>
      <c r="G218" s="189"/>
      <c r="H218" s="189"/>
      <c r="I218" s="189"/>
      <c r="J218" s="189"/>
    </row>
    <row r="219" spans="1:10" x14ac:dyDescent="0.2">
      <c r="A219" s="189"/>
      <c r="B219" s="189"/>
      <c r="C219" s="189"/>
      <c r="F219" s="189"/>
      <c r="G219" s="189"/>
      <c r="H219" s="189"/>
      <c r="I219" s="189"/>
      <c r="J219" s="189"/>
    </row>
    <row r="220" spans="1:10" x14ac:dyDescent="0.2">
      <c r="A220" s="189"/>
      <c r="B220" s="189"/>
      <c r="C220" s="189"/>
      <c r="F220" s="189"/>
      <c r="G220" s="189"/>
      <c r="H220" s="189"/>
      <c r="I220" s="189"/>
      <c r="J220" s="189"/>
    </row>
    <row r="221" spans="1:10" x14ac:dyDescent="0.2">
      <c r="A221" s="189"/>
      <c r="B221" s="189"/>
      <c r="C221" s="189"/>
      <c r="F221" s="189"/>
      <c r="G221" s="189"/>
      <c r="H221" s="189"/>
      <c r="I221" s="189"/>
      <c r="J221" s="189"/>
    </row>
    <row r="222" spans="1:10" x14ac:dyDescent="0.2">
      <c r="A222" s="189"/>
      <c r="B222" s="189"/>
      <c r="C222" s="189"/>
      <c r="F222" s="189"/>
      <c r="G222" s="189"/>
      <c r="H222" s="189"/>
      <c r="I222" s="189"/>
      <c r="J222" s="189"/>
    </row>
    <row r="223" spans="1:10" x14ac:dyDescent="0.2">
      <c r="A223" s="189"/>
      <c r="B223" s="189"/>
      <c r="C223" s="189"/>
      <c r="F223" s="189"/>
      <c r="G223" s="189"/>
      <c r="H223" s="189"/>
      <c r="I223" s="189"/>
      <c r="J223" s="189"/>
    </row>
    <row r="224" spans="1:10" x14ac:dyDescent="0.2">
      <c r="A224" s="189"/>
      <c r="B224" s="189"/>
      <c r="C224" s="189"/>
      <c r="F224" s="189"/>
      <c r="G224" s="189"/>
      <c r="H224" s="189"/>
      <c r="I224" s="189"/>
      <c r="J224" s="189"/>
    </row>
    <row r="225" spans="1:10" x14ac:dyDescent="0.2">
      <c r="A225" s="189"/>
      <c r="B225" s="189"/>
      <c r="C225" s="189"/>
      <c r="F225" s="189"/>
      <c r="G225" s="189"/>
      <c r="H225" s="189"/>
      <c r="I225" s="189"/>
      <c r="J225" s="189"/>
    </row>
    <row r="226" spans="1:10" x14ac:dyDescent="0.2">
      <c r="A226" s="189"/>
      <c r="B226" s="189"/>
      <c r="C226" s="189"/>
      <c r="F226" s="189"/>
      <c r="G226" s="189"/>
      <c r="H226" s="189"/>
      <c r="I226" s="189"/>
      <c r="J226" s="189"/>
    </row>
    <row r="227" spans="1:10" x14ac:dyDescent="0.2">
      <c r="A227" s="189"/>
      <c r="B227" s="189"/>
      <c r="C227" s="189"/>
      <c r="F227" s="189"/>
      <c r="G227" s="189"/>
      <c r="H227" s="189"/>
      <c r="I227" s="189"/>
      <c r="J227" s="189"/>
    </row>
    <row r="228" spans="1:10" x14ac:dyDescent="0.2">
      <c r="A228" s="189"/>
      <c r="B228" s="189"/>
      <c r="C228" s="189"/>
      <c r="F228" s="189"/>
      <c r="G228" s="189"/>
      <c r="H228" s="189"/>
      <c r="I228" s="189"/>
      <c r="J228" s="189"/>
    </row>
    <row r="229" spans="1:10" x14ac:dyDescent="0.2">
      <c r="A229" s="189"/>
      <c r="B229" s="189"/>
      <c r="C229" s="189"/>
      <c r="F229" s="189"/>
      <c r="G229" s="189"/>
      <c r="H229" s="189"/>
      <c r="I229" s="189"/>
      <c r="J229" s="189"/>
    </row>
    <row r="230" spans="1:10" x14ac:dyDescent="0.2">
      <c r="A230" s="189"/>
      <c r="B230" s="189"/>
      <c r="C230" s="189"/>
      <c r="F230" s="189"/>
      <c r="G230" s="189"/>
      <c r="H230" s="189"/>
      <c r="I230" s="189"/>
      <c r="J230" s="189"/>
    </row>
    <row r="231" spans="1:10" x14ac:dyDescent="0.2">
      <c r="A231" s="189"/>
      <c r="B231" s="189"/>
      <c r="C231" s="189"/>
      <c r="F231" s="189"/>
      <c r="G231" s="189"/>
      <c r="H231" s="189"/>
      <c r="I231" s="189"/>
      <c r="J231" s="189"/>
    </row>
    <row r="232" spans="1:10" x14ac:dyDescent="0.2">
      <c r="A232" s="189"/>
      <c r="B232" s="189"/>
      <c r="C232" s="189"/>
      <c r="F232" s="189"/>
      <c r="G232" s="189"/>
      <c r="H232" s="189"/>
      <c r="I232" s="189"/>
      <c r="J232" s="189"/>
    </row>
    <row r="233" spans="1:10" x14ac:dyDescent="0.2">
      <c r="A233" s="189"/>
      <c r="B233" s="189"/>
      <c r="C233" s="189"/>
      <c r="F233" s="189"/>
      <c r="G233" s="189"/>
      <c r="H233" s="189"/>
      <c r="I233" s="189"/>
      <c r="J233" s="189"/>
    </row>
    <row r="234" spans="1:10" x14ac:dyDescent="0.2">
      <c r="A234" s="189"/>
      <c r="B234" s="189"/>
      <c r="C234" s="189"/>
      <c r="F234" s="189"/>
      <c r="G234" s="189"/>
      <c r="H234" s="189"/>
      <c r="I234" s="189"/>
      <c r="J234" s="189"/>
    </row>
    <row r="235" spans="1:10" x14ac:dyDescent="0.2">
      <c r="A235" s="189"/>
      <c r="B235" s="189"/>
      <c r="C235" s="189"/>
      <c r="F235" s="189"/>
      <c r="G235" s="189"/>
      <c r="H235" s="189"/>
      <c r="I235" s="189"/>
      <c r="J235" s="189"/>
    </row>
    <row r="236" spans="1:10" x14ac:dyDescent="0.2">
      <c r="A236" s="189"/>
      <c r="B236" s="189"/>
      <c r="C236" s="189"/>
      <c r="F236" s="189"/>
      <c r="G236" s="189"/>
      <c r="H236" s="189"/>
      <c r="I236" s="189"/>
      <c r="J236" s="189"/>
    </row>
    <row r="237" spans="1:10" x14ac:dyDescent="0.2">
      <c r="A237" s="189"/>
      <c r="B237" s="189"/>
      <c r="C237" s="189"/>
      <c r="F237" s="189"/>
      <c r="G237" s="189"/>
      <c r="H237" s="189"/>
      <c r="I237" s="189"/>
      <c r="J237" s="189"/>
    </row>
    <row r="238" spans="1:10" x14ac:dyDescent="0.2">
      <c r="A238" s="189"/>
      <c r="B238" s="189"/>
      <c r="C238" s="189"/>
      <c r="F238" s="189"/>
      <c r="G238" s="189"/>
      <c r="H238" s="189"/>
      <c r="I238" s="189"/>
      <c r="J238" s="189"/>
    </row>
    <row r="239" spans="1:10" x14ac:dyDescent="0.2">
      <c r="A239" s="189"/>
      <c r="B239" s="189"/>
      <c r="C239" s="189"/>
      <c r="F239" s="189"/>
      <c r="G239" s="189"/>
      <c r="H239" s="189"/>
      <c r="I239" s="189"/>
      <c r="J239" s="189"/>
    </row>
    <row r="240" spans="1:10" x14ac:dyDescent="0.2">
      <c r="A240" s="189"/>
      <c r="B240" s="189"/>
      <c r="C240" s="189"/>
      <c r="F240" s="189"/>
      <c r="G240" s="189"/>
      <c r="H240" s="189"/>
      <c r="I240" s="189"/>
      <c r="J240" s="189"/>
    </row>
    <row r="241" spans="1:10" x14ac:dyDescent="0.2">
      <c r="A241" s="189"/>
      <c r="B241" s="189"/>
      <c r="C241" s="189"/>
      <c r="F241" s="189"/>
      <c r="G241" s="189"/>
      <c r="H241" s="189"/>
      <c r="I241" s="189"/>
      <c r="J241" s="189"/>
    </row>
    <row r="242" spans="1:10" x14ac:dyDescent="0.2">
      <c r="A242" s="189"/>
      <c r="B242" s="189"/>
      <c r="C242" s="189"/>
      <c r="F242" s="189"/>
      <c r="G242" s="189"/>
      <c r="H242" s="189"/>
      <c r="I242" s="189"/>
      <c r="J242" s="189"/>
    </row>
    <row r="243" spans="1:10" x14ac:dyDescent="0.2">
      <c r="A243" s="189"/>
      <c r="B243" s="189"/>
      <c r="C243" s="189"/>
      <c r="F243" s="189"/>
      <c r="G243" s="189"/>
      <c r="H243" s="189"/>
      <c r="I243" s="189"/>
      <c r="J243" s="189"/>
    </row>
    <row r="244" spans="1:10" x14ac:dyDescent="0.2">
      <c r="A244" s="189"/>
      <c r="B244" s="189"/>
      <c r="C244" s="189"/>
      <c r="F244" s="189"/>
      <c r="G244" s="189"/>
      <c r="H244" s="189"/>
      <c r="I244" s="189"/>
      <c r="J244" s="189"/>
    </row>
    <row r="245" spans="1:10" x14ac:dyDescent="0.2">
      <c r="A245" s="189"/>
      <c r="B245" s="189"/>
      <c r="C245" s="189"/>
      <c r="F245" s="189"/>
      <c r="G245" s="189"/>
      <c r="H245" s="189"/>
      <c r="I245" s="189"/>
      <c r="J245" s="189"/>
    </row>
    <row r="246" spans="1:10" x14ac:dyDescent="0.2">
      <c r="A246" s="189"/>
      <c r="B246" s="189"/>
      <c r="C246" s="189"/>
      <c r="F246" s="189"/>
      <c r="G246" s="189"/>
      <c r="H246" s="189"/>
      <c r="I246" s="189"/>
      <c r="J246" s="189"/>
    </row>
    <row r="247" spans="1:10" x14ac:dyDescent="0.2">
      <c r="A247" s="189"/>
      <c r="B247" s="189"/>
      <c r="C247" s="189"/>
      <c r="F247" s="189"/>
      <c r="G247" s="189"/>
      <c r="H247" s="189"/>
      <c r="I247" s="189"/>
      <c r="J247" s="189"/>
    </row>
    <row r="248" spans="1:10" x14ac:dyDescent="0.2">
      <c r="A248" s="189"/>
      <c r="B248" s="189"/>
      <c r="C248" s="189"/>
      <c r="F248" s="189"/>
      <c r="G248" s="189"/>
      <c r="H248" s="189"/>
      <c r="I248" s="189"/>
      <c r="J248" s="189"/>
    </row>
    <row r="249" spans="1:10" x14ac:dyDescent="0.2">
      <c r="A249" s="189"/>
      <c r="B249" s="189"/>
      <c r="C249" s="189"/>
      <c r="F249" s="189"/>
      <c r="G249" s="189"/>
      <c r="H249" s="189"/>
      <c r="I249" s="189"/>
    </row>
  </sheetData>
  <mergeCells count="38">
    <mergeCell ref="A1:I1"/>
    <mergeCell ref="J21:K24"/>
    <mergeCell ref="A2:H2"/>
    <mergeCell ref="A4:H4"/>
    <mergeCell ref="F15:H15"/>
    <mergeCell ref="A26:E26"/>
    <mergeCell ref="A19:H19"/>
    <mergeCell ref="F16:H18"/>
    <mergeCell ref="F3:G3"/>
    <mergeCell ref="A66:H66"/>
    <mergeCell ref="A64:H64"/>
    <mergeCell ref="A50:H50"/>
    <mergeCell ref="A38:H38"/>
    <mergeCell ref="G58:H58"/>
    <mergeCell ref="G59:H59"/>
    <mergeCell ref="F60:F61"/>
    <mergeCell ref="G60:H61"/>
    <mergeCell ref="F62:H63"/>
    <mergeCell ref="G27:H27"/>
    <mergeCell ref="G48:H48"/>
    <mergeCell ref="F49:H49"/>
    <mergeCell ref="J51:K54"/>
    <mergeCell ref="A76:H76"/>
    <mergeCell ref="A86:H86"/>
    <mergeCell ref="J103:J106"/>
    <mergeCell ref="G105:G106"/>
    <mergeCell ref="G107:H107"/>
    <mergeCell ref="F104:H104"/>
    <mergeCell ref="H105:H106"/>
    <mergeCell ref="H87:H91"/>
    <mergeCell ref="A92:H94"/>
    <mergeCell ref="G46:H46"/>
    <mergeCell ref="F28:F31"/>
    <mergeCell ref="G28:G31"/>
    <mergeCell ref="H28:H31"/>
    <mergeCell ref="F32:F33"/>
    <mergeCell ref="G32:H33"/>
    <mergeCell ref="A34:H37"/>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8D053-4F6F-40C4-B376-6BEC7FCD3E50}">
  <sheetPr>
    <tabColor rgb="FF800000"/>
  </sheetPr>
  <dimension ref="A1:I80"/>
  <sheetViews>
    <sheetView topLeftCell="A10" zoomScaleNormal="100" workbookViewId="0">
      <selection activeCell="L25" sqref="L25"/>
    </sheetView>
  </sheetViews>
  <sheetFormatPr defaultRowHeight="12.75" x14ac:dyDescent="0.2"/>
  <cols>
    <col min="1" max="1" width="19.7109375" customWidth="1"/>
    <col min="2" max="2" width="49.140625" bestFit="1" customWidth="1"/>
    <col min="3" max="3" width="6" style="109" bestFit="1" customWidth="1"/>
    <col min="4" max="5" width="14.5703125" style="189" bestFit="1" customWidth="1"/>
    <col min="6" max="6" width="25.42578125" style="101" customWidth="1"/>
    <col min="7" max="7" width="27.7109375" style="101" customWidth="1"/>
    <col min="8" max="8" width="22.5703125" style="101" customWidth="1"/>
    <col min="9" max="9" width="25.28515625" style="101" customWidth="1"/>
    <col min="12" max="12" width="20.7109375" customWidth="1"/>
    <col min="13" max="13" width="23.7109375" customWidth="1"/>
  </cols>
  <sheetData>
    <row r="1" spans="1:9" ht="18.75" thickBot="1" x14ac:dyDescent="0.3">
      <c r="A1" s="620" t="s">
        <v>1755</v>
      </c>
      <c r="B1" s="621"/>
      <c r="C1" s="621"/>
      <c r="D1" s="621"/>
      <c r="E1" s="621"/>
      <c r="F1" s="621"/>
      <c r="G1" s="621"/>
      <c r="H1" s="621"/>
      <c r="I1" s="621"/>
    </row>
    <row r="2" spans="1:9" ht="16.5" thickBot="1" x14ac:dyDescent="0.25">
      <c r="A2" s="88" t="s">
        <v>1141</v>
      </c>
      <c r="B2" s="89"/>
      <c r="C2" s="465"/>
      <c r="D2" s="472"/>
      <c r="E2" s="473"/>
      <c r="F2" s="711" t="s">
        <v>937</v>
      </c>
      <c r="G2" s="712"/>
      <c r="H2" s="712"/>
      <c r="I2" s="713"/>
    </row>
    <row r="3" spans="1:9" ht="24.75" customHeight="1" thickBot="1" x14ac:dyDescent="0.25">
      <c r="A3" s="212" t="s">
        <v>59</v>
      </c>
      <c r="B3" s="213"/>
      <c r="C3" s="466" t="s">
        <v>1732</v>
      </c>
      <c r="D3" s="760" t="s">
        <v>1750</v>
      </c>
      <c r="E3" s="761"/>
      <c r="F3" s="132"/>
      <c r="G3" s="129" t="s">
        <v>736</v>
      </c>
      <c r="H3" s="131" t="s">
        <v>750</v>
      </c>
      <c r="I3" s="133" t="s">
        <v>1036</v>
      </c>
    </row>
    <row r="4" spans="1:9" ht="15" x14ac:dyDescent="0.25">
      <c r="A4" s="15" t="s">
        <v>756</v>
      </c>
      <c r="B4" s="16" t="s">
        <v>757</v>
      </c>
      <c r="C4" s="467">
        <v>1</v>
      </c>
      <c r="D4" s="758">
        <v>0.08</v>
      </c>
      <c r="E4" s="759"/>
      <c r="F4" s="68" t="s">
        <v>967</v>
      </c>
      <c r="G4" s="105" t="s">
        <v>748</v>
      </c>
      <c r="H4" s="105" t="s">
        <v>749</v>
      </c>
      <c r="I4" s="103" t="s">
        <v>748</v>
      </c>
    </row>
    <row r="5" spans="1:9" ht="15" x14ac:dyDescent="0.25">
      <c r="A5" s="15" t="s">
        <v>758</v>
      </c>
      <c r="B5" s="16" t="s">
        <v>759</v>
      </c>
      <c r="C5" s="467">
        <v>2</v>
      </c>
      <c r="D5" s="755">
        <v>0.15</v>
      </c>
      <c r="E5" s="756"/>
      <c r="F5" s="68" t="s">
        <v>1273</v>
      </c>
      <c r="G5" s="105" t="s">
        <v>751</v>
      </c>
      <c r="H5" s="102" t="s">
        <v>752</v>
      </c>
      <c r="I5" s="103" t="s">
        <v>751</v>
      </c>
    </row>
    <row r="6" spans="1:9" ht="15" x14ac:dyDescent="0.25">
      <c r="A6" s="15" t="s">
        <v>760</v>
      </c>
      <c r="B6" s="16" t="s">
        <v>761</v>
      </c>
      <c r="C6" s="467">
        <v>3</v>
      </c>
      <c r="D6" s="755">
        <v>0.2</v>
      </c>
      <c r="E6" s="756"/>
      <c r="F6" s="68" t="s">
        <v>740</v>
      </c>
      <c r="G6" s="105" t="s">
        <v>751</v>
      </c>
      <c r="H6" s="105" t="s">
        <v>752</v>
      </c>
      <c r="I6" s="103" t="s">
        <v>751</v>
      </c>
    </row>
    <row r="7" spans="1:9" ht="15" x14ac:dyDescent="0.25">
      <c r="A7" s="15" t="s">
        <v>762</v>
      </c>
      <c r="B7" s="16" t="s">
        <v>763</v>
      </c>
      <c r="C7" s="467">
        <v>4</v>
      </c>
      <c r="D7" s="755">
        <v>0.26</v>
      </c>
      <c r="E7" s="756"/>
      <c r="F7" s="68" t="s">
        <v>741</v>
      </c>
      <c r="G7" s="105" t="s">
        <v>1128</v>
      </c>
      <c r="H7" s="102" t="s">
        <v>766</v>
      </c>
      <c r="I7" s="106" t="s">
        <v>1128</v>
      </c>
    </row>
    <row r="8" spans="1:9" ht="15" x14ac:dyDescent="0.25">
      <c r="A8" s="15" t="s">
        <v>764</v>
      </c>
      <c r="B8" s="16" t="s">
        <v>765</v>
      </c>
      <c r="C8" s="467">
        <v>5</v>
      </c>
      <c r="D8" s="755">
        <v>0.28999999999999998</v>
      </c>
      <c r="E8" s="756"/>
      <c r="F8" s="68" t="s">
        <v>946</v>
      </c>
      <c r="G8" s="102" t="s">
        <v>751</v>
      </c>
      <c r="H8" s="102" t="s">
        <v>751</v>
      </c>
      <c r="I8" s="103" t="s">
        <v>748</v>
      </c>
    </row>
    <row r="9" spans="1:9" ht="15" x14ac:dyDescent="0.25">
      <c r="A9" s="11" t="s">
        <v>440</v>
      </c>
      <c r="B9" s="1" t="s">
        <v>441</v>
      </c>
      <c r="C9" s="468">
        <v>1</v>
      </c>
      <c r="D9" s="755">
        <v>0.12</v>
      </c>
      <c r="E9" s="756"/>
      <c r="F9" s="68" t="s">
        <v>743</v>
      </c>
      <c r="G9" s="102" t="s">
        <v>751</v>
      </c>
      <c r="H9" s="102" t="s">
        <v>751</v>
      </c>
      <c r="I9" s="103" t="s">
        <v>751</v>
      </c>
    </row>
    <row r="10" spans="1:9" ht="15" x14ac:dyDescent="0.25">
      <c r="A10" s="11" t="s">
        <v>442</v>
      </c>
      <c r="B10" s="1" t="s">
        <v>443</v>
      </c>
      <c r="C10" s="468">
        <v>2</v>
      </c>
      <c r="D10" s="755">
        <v>0.23</v>
      </c>
      <c r="E10" s="756"/>
      <c r="F10" s="68" t="s">
        <v>744</v>
      </c>
      <c r="G10" s="102" t="s">
        <v>751</v>
      </c>
      <c r="H10" s="102" t="s">
        <v>751</v>
      </c>
      <c r="I10" s="103" t="s">
        <v>748</v>
      </c>
    </row>
    <row r="11" spans="1:9" ht="15" x14ac:dyDescent="0.25">
      <c r="A11" s="11" t="s">
        <v>444</v>
      </c>
      <c r="B11" s="1" t="s">
        <v>445</v>
      </c>
      <c r="C11" s="468">
        <v>3</v>
      </c>
      <c r="D11" s="755">
        <v>0.31</v>
      </c>
      <c r="E11" s="756"/>
      <c r="F11" s="68" t="s">
        <v>745</v>
      </c>
      <c r="G11" s="102" t="s">
        <v>751</v>
      </c>
      <c r="H11" s="102" t="s">
        <v>751</v>
      </c>
      <c r="I11" s="103" t="s">
        <v>751</v>
      </c>
    </row>
    <row r="12" spans="1:9" ht="15" x14ac:dyDescent="0.25">
      <c r="A12" s="11" t="s">
        <v>446</v>
      </c>
      <c r="B12" s="1" t="s">
        <v>447</v>
      </c>
      <c r="C12" s="468">
        <v>4</v>
      </c>
      <c r="D12" s="755">
        <v>0.38</v>
      </c>
      <c r="E12" s="756"/>
      <c r="F12" s="718" t="s">
        <v>746</v>
      </c>
      <c r="G12" s="590" t="s">
        <v>1143</v>
      </c>
      <c r="H12" s="725"/>
      <c r="I12" s="726"/>
    </row>
    <row r="13" spans="1:9" ht="15" x14ac:dyDescent="0.25">
      <c r="A13" s="11" t="s">
        <v>448</v>
      </c>
      <c r="B13" s="1" t="s">
        <v>449</v>
      </c>
      <c r="C13" s="468">
        <v>5</v>
      </c>
      <c r="D13" s="755">
        <v>0.44</v>
      </c>
      <c r="E13" s="756"/>
      <c r="F13" s="720"/>
      <c r="G13" s="594"/>
      <c r="H13" s="595"/>
      <c r="I13" s="596"/>
    </row>
    <row r="14" spans="1:9" ht="15" x14ac:dyDescent="0.25">
      <c r="A14" s="17" t="s">
        <v>734</v>
      </c>
      <c r="B14" s="18" t="s">
        <v>735</v>
      </c>
      <c r="C14" s="469">
        <v>1</v>
      </c>
      <c r="D14" s="757">
        <v>0.03</v>
      </c>
      <c r="E14" s="756"/>
      <c r="F14" s="68" t="s">
        <v>769</v>
      </c>
      <c r="G14" s="754" t="s">
        <v>1199</v>
      </c>
      <c r="H14" s="709"/>
      <c r="I14" s="710"/>
    </row>
    <row r="15" spans="1:9" ht="15" x14ac:dyDescent="0.25">
      <c r="A15" s="11" t="s">
        <v>732</v>
      </c>
      <c r="B15" s="1" t="s">
        <v>733</v>
      </c>
      <c r="C15" s="468">
        <v>1</v>
      </c>
      <c r="D15" s="757">
        <v>0.06</v>
      </c>
      <c r="E15" s="756"/>
      <c r="F15" s="750" t="s">
        <v>1067</v>
      </c>
      <c r="G15" s="751"/>
      <c r="H15" s="751"/>
      <c r="I15" s="752"/>
    </row>
    <row r="16" spans="1:9" ht="15" x14ac:dyDescent="0.25">
      <c r="A16" s="11"/>
      <c r="B16" s="1"/>
      <c r="C16" s="422"/>
      <c r="D16" s="475"/>
      <c r="E16" s="451"/>
      <c r="F16" s="753" t="s">
        <v>1142</v>
      </c>
      <c r="G16" s="725"/>
      <c r="H16" s="725"/>
      <c r="I16" s="726"/>
    </row>
    <row r="17" spans="1:9" ht="15.75" thickBot="1" x14ac:dyDescent="0.3">
      <c r="A17" s="11"/>
      <c r="B17" s="116"/>
      <c r="C17" s="400"/>
      <c r="D17" s="475"/>
      <c r="E17" s="453"/>
      <c r="F17" s="715"/>
      <c r="G17" s="716"/>
      <c r="H17" s="716"/>
      <c r="I17" s="717"/>
    </row>
    <row r="18" spans="1:9" ht="16.5" thickBot="1" x14ac:dyDescent="0.25">
      <c r="A18" s="86" t="s">
        <v>95</v>
      </c>
      <c r="B18" s="87"/>
      <c r="C18" s="470"/>
      <c r="D18" s="476" t="s">
        <v>503</v>
      </c>
      <c r="E18" s="477" t="s">
        <v>1169</v>
      </c>
      <c r="F18" s="712" t="s">
        <v>1162</v>
      </c>
      <c r="G18" s="712"/>
      <c r="H18" s="712"/>
      <c r="I18" s="713"/>
    </row>
    <row r="19" spans="1:9" ht="15.75" thickBot="1" x14ac:dyDescent="0.3">
      <c r="A19" s="11" t="s">
        <v>450</v>
      </c>
      <c r="B19" s="1" t="s">
        <v>451</v>
      </c>
      <c r="C19" s="422">
        <v>1</v>
      </c>
      <c r="D19" s="475">
        <f>VLOOKUP(A19,'2021 Pricing'!A:B,2,FALSE)</f>
        <v>240</v>
      </c>
      <c r="E19" s="451">
        <f>C19*D19</f>
        <v>240</v>
      </c>
      <c r="F19" s="132"/>
      <c r="G19" s="131" t="s">
        <v>736</v>
      </c>
      <c r="H19" s="131" t="s">
        <v>1036</v>
      </c>
      <c r="I19" s="177"/>
    </row>
    <row r="20" spans="1:9" ht="16.5" thickBot="1" x14ac:dyDescent="0.25">
      <c r="A20" s="741" t="s">
        <v>1174</v>
      </c>
      <c r="B20" s="742"/>
      <c r="C20" s="742"/>
      <c r="D20" s="742"/>
      <c r="E20" s="743"/>
      <c r="F20" s="187" t="s">
        <v>743</v>
      </c>
      <c r="G20" s="175" t="s">
        <v>751</v>
      </c>
      <c r="H20" s="175" t="s">
        <v>751</v>
      </c>
      <c r="I20" s="159"/>
    </row>
    <row r="21" spans="1:9" ht="15" x14ac:dyDescent="0.25">
      <c r="A21" s="11" t="s">
        <v>1177</v>
      </c>
      <c r="B21" s="1" t="s">
        <v>1175</v>
      </c>
      <c r="C21" s="422">
        <v>1</v>
      </c>
      <c r="D21" s="474" t="s">
        <v>1198</v>
      </c>
      <c r="E21" s="450" t="s">
        <v>1198</v>
      </c>
      <c r="F21" s="68" t="s">
        <v>740</v>
      </c>
      <c r="G21" s="176" t="s">
        <v>751</v>
      </c>
      <c r="H21" s="175" t="s">
        <v>751</v>
      </c>
      <c r="I21" s="159"/>
    </row>
    <row r="22" spans="1:9" ht="15" x14ac:dyDescent="0.25">
      <c r="A22" s="11" t="s">
        <v>1178</v>
      </c>
      <c r="B22" s="1" t="s">
        <v>1176</v>
      </c>
      <c r="C22" s="422">
        <v>2</v>
      </c>
      <c r="D22" s="474" t="s">
        <v>1198</v>
      </c>
      <c r="E22" s="450" t="s">
        <v>1198</v>
      </c>
      <c r="F22" s="68" t="s">
        <v>744</v>
      </c>
      <c r="G22" s="175" t="s">
        <v>751</v>
      </c>
      <c r="H22" s="125" t="s">
        <v>748</v>
      </c>
      <c r="I22" s="545" t="s">
        <v>2253</v>
      </c>
    </row>
    <row r="23" spans="1:9" ht="15" x14ac:dyDescent="0.25">
      <c r="A23" s="11" t="s">
        <v>1179</v>
      </c>
      <c r="B23" s="1" t="s">
        <v>1182</v>
      </c>
      <c r="C23" s="422">
        <v>3</v>
      </c>
      <c r="D23" s="474" t="s">
        <v>1198</v>
      </c>
      <c r="E23" s="450" t="s">
        <v>1198</v>
      </c>
      <c r="F23" s="68" t="s">
        <v>741</v>
      </c>
      <c r="G23" s="175" t="s">
        <v>1128</v>
      </c>
      <c r="H23" s="175" t="s">
        <v>1128</v>
      </c>
      <c r="I23" s="159"/>
    </row>
    <row r="24" spans="1:9" ht="15.75" thickBot="1" x14ac:dyDescent="0.3">
      <c r="A24" s="17" t="s">
        <v>1180</v>
      </c>
      <c r="B24" s="18" t="s">
        <v>1181</v>
      </c>
      <c r="C24" s="469">
        <v>1</v>
      </c>
      <c r="D24" s="474" t="s">
        <v>1198</v>
      </c>
      <c r="E24" s="450" t="s">
        <v>1198</v>
      </c>
      <c r="F24" s="68" t="s">
        <v>946</v>
      </c>
      <c r="G24" s="176" t="s">
        <v>751</v>
      </c>
      <c r="H24" s="175" t="s">
        <v>748</v>
      </c>
      <c r="I24" s="159"/>
    </row>
    <row r="25" spans="1:9" ht="16.5" thickBot="1" x14ac:dyDescent="0.25">
      <c r="A25" s="744" t="s">
        <v>61</v>
      </c>
      <c r="B25" s="745"/>
      <c r="C25" s="745"/>
      <c r="D25" s="745"/>
      <c r="E25" s="746"/>
      <c r="F25" s="101" t="s">
        <v>746</v>
      </c>
      <c r="G25" s="101" t="s">
        <v>1185</v>
      </c>
      <c r="H25" s="101" t="s">
        <v>1186</v>
      </c>
      <c r="I25" s="159"/>
    </row>
    <row r="26" spans="1:9" ht="15" x14ac:dyDescent="0.25">
      <c r="A26" s="51" t="s">
        <v>461</v>
      </c>
      <c r="B26" s="52" t="s">
        <v>462</v>
      </c>
      <c r="C26" s="410">
        <v>1</v>
      </c>
      <c r="D26" s="481">
        <f>VLOOKUP(A26,'2021 Pricing'!A:B,2,FALSE)</f>
        <v>235</v>
      </c>
      <c r="E26" s="480">
        <v>235</v>
      </c>
      <c r="I26" s="159"/>
    </row>
    <row r="27" spans="1:9" ht="15" x14ac:dyDescent="0.25">
      <c r="A27" s="11" t="s">
        <v>463</v>
      </c>
      <c r="B27" s="116" t="s">
        <v>464</v>
      </c>
      <c r="C27" s="401">
        <v>2</v>
      </c>
      <c r="D27" s="481">
        <f>VLOOKUP(A27,'2021 Pricing'!A:B,2,FALSE)</f>
        <v>223.5</v>
      </c>
      <c r="E27" s="482">
        <v>447</v>
      </c>
      <c r="F27" s="111"/>
      <c r="G27" s="98"/>
      <c r="H27" s="98"/>
      <c r="I27" s="178"/>
    </row>
    <row r="28" spans="1:9" ht="15" x14ac:dyDescent="0.25">
      <c r="A28" s="11" t="s">
        <v>465</v>
      </c>
      <c r="B28" s="116" t="s">
        <v>466</v>
      </c>
      <c r="C28" s="401">
        <v>3</v>
      </c>
      <c r="D28" s="481">
        <f>VLOOKUP(A28,'2021 Pricing'!A:B,2,FALSE)</f>
        <v>199.67</v>
      </c>
      <c r="E28" s="482">
        <v>599</v>
      </c>
      <c r="F28" s="554" t="s">
        <v>1067</v>
      </c>
      <c r="G28" s="554"/>
      <c r="H28" s="747"/>
      <c r="I28" s="178"/>
    </row>
    <row r="29" spans="1:9" ht="15.75" thickBot="1" x14ac:dyDescent="0.3">
      <c r="A29" s="23" t="s">
        <v>469</v>
      </c>
      <c r="B29" s="24" t="s">
        <v>470</v>
      </c>
      <c r="C29" s="412">
        <v>1</v>
      </c>
      <c r="D29" s="485" t="s">
        <v>1198</v>
      </c>
      <c r="E29" s="484" t="s">
        <v>1198</v>
      </c>
      <c r="F29" s="748"/>
      <c r="G29" s="748"/>
      <c r="H29" s="749"/>
      <c r="I29" s="179"/>
    </row>
    <row r="30" spans="1:9" ht="16.5" thickBot="1" x14ac:dyDescent="0.25">
      <c r="A30" s="86" t="s">
        <v>1195</v>
      </c>
      <c r="B30" s="87"/>
      <c r="C30" s="470"/>
      <c r="D30" s="478"/>
      <c r="E30" s="479"/>
      <c r="F30" s="729" t="s">
        <v>1161</v>
      </c>
      <c r="G30" s="729"/>
      <c r="H30" s="729"/>
      <c r="I30" s="730"/>
    </row>
    <row r="31" spans="1:9" ht="16.5" thickBot="1" x14ac:dyDescent="0.25">
      <c r="A31" s="741" t="s">
        <v>42</v>
      </c>
      <c r="B31" s="742"/>
      <c r="C31" s="742"/>
      <c r="D31" s="742"/>
      <c r="E31" s="743"/>
      <c r="F31" s="211"/>
      <c r="G31" s="129" t="s">
        <v>737</v>
      </c>
      <c r="H31" s="131" t="s">
        <v>750</v>
      </c>
      <c r="I31" s="133" t="s">
        <v>1036</v>
      </c>
    </row>
    <row r="32" spans="1:9" ht="15" x14ac:dyDescent="0.25">
      <c r="A32" s="11" t="s">
        <v>471</v>
      </c>
      <c r="B32" s="18" t="s">
        <v>472</v>
      </c>
      <c r="C32" s="469">
        <v>1</v>
      </c>
      <c r="D32" s="475">
        <f>VLOOKUP(A32,'2021 Pricing'!A:B,2,FALSE)</f>
        <v>480</v>
      </c>
      <c r="E32" s="451">
        <f>C32*D32</f>
        <v>480</v>
      </c>
      <c r="F32" s="68" t="s">
        <v>967</v>
      </c>
      <c r="G32" s="185" t="s">
        <v>751</v>
      </c>
      <c r="H32" s="185" t="s">
        <v>749</v>
      </c>
      <c r="I32" s="186" t="s">
        <v>748</v>
      </c>
    </row>
    <row r="33" spans="1:9" ht="15" x14ac:dyDescent="0.25">
      <c r="A33" s="11" t="s">
        <v>473</v>
      </c>
      <c r="B33" s="18" t="s">
        <v>474</v>
      </c>
      <c r="C33" s="469">
        <v>2</v>
      </c>
      <c r="D33" s="475">
        <f>VLOOKUP(A33,'2021 Pricing'!A:B,2,FALSE)</f>
        <v>456</v>
      </c>
      <c r="E33" s="451">
        <f t="shared" ref="E33:E37" si="0">C33*D33</f>
        <v>912</v>
      </c>
      <c r="F33" s="225" t="s">
        <v>1273</v>
      </c>
      <c r="G33" s="185" t="s">
        <v>751</v>
      </c>
      <c r="H33" s="183" t="s">
        <v>752</v>
      </c>
      <c r="I33" s="184" t="s">
        <v>751</v>
      </c>
    </row>
    <row r="34" spans="1:9" ht="15" x14ac:dyDescent="0.25">
      <c r="A34" s="11" t="s">
        <v>475</v>
      </c>
      <c r="B34" s="18" t="s">
        <v>476</v>
      </c>
      <c r="C34" s="469">
        <v>3</v>
      </c>
      <c r="D34" s="475">
        <f>VLOOKUP(A34,'2021 Pricing'!A:B,2,FALSE)</f>
        <v>408</v>
      </c>
      <c r="E34" s="451">
        <f t="shared" si="0"/>
        <v>1224</v>
      </c>
      <c r="F34" s="68" t="s">
        <v>740</v>
      </c>
      <c r="G34" s="185" t="s">
        <v>751</v>
      </c>
      <c r="H34" s="185" t="s">
        <v>752</v>
      </c>
      <c r="I34" s="124" t="s">
        <v>751</v>
      </c>
    </row>
    <row r="35" spans="1:9" ht="15" x14ac:dyDescent="0.25">
      <c r="A35" s="11" t="s">
        <v>479</v>
      </c>
      <c r="B35" s="1" t="s">
        <v>480</v>
      </c>
      <c r="C35" s="422">
        <v>1</v>
      </c>
      <c r="D35" s="475">
        <f>VLOOKUP(A35,'2021 Pricing'!A:B,2,FALSE)</f>
        <v>756</v>
      </c>
      <c r="E35" s="451">
        <f t="shared" si="0"/>
        <v>756</v>
      </c>
      <c r="F35" s="68" t="s">
        <v>741</v>
      </c>
      <c r="G35" s="185" t="s">
        <v>1128</v>
      </c>
      <c r="H35" s="183" t="s">
        <v>1128</v>
      </c>
      <c r="I35" s="184" t="s">
        <v>1077</v>
      </c>
    </row>
    <row r="36" spans="1:9" ht="15" x14ac:dyDescent="0.25">
      <c r="A36" s="11" t="s">
        <v>481</v>
      </c>
      <c r="B36" s="1" t="s">
        <v>482</v>
      </c>
      <c r="C36" s="422">
        <v>2</v>
      </c>
      <c r="D36" s="475">
        <f>VLOOKUP(A36,'2021 Pricing'!A:B,2,FALSE)</f>
        <v>756</v>
      </c>
      <c r="E36" s="451">
        <f t="shared" si="0"/>
        <v>1512</v>
      </c>
      <c r="F36" s="68" t="s">
        <v>946</v>
      </c>
      <c r="G36" s="183" t="s">
        <v>751</v>
      </c>
      <c r="H36" s="183" t="s">
        <v>751</v>
      </c>
      <c r="I36" s="184" t="s">
        <v>748</v>
      </c>
    </row>
    <row r="37" spans="1:9" ht="15" x14ac:dyDescent="0.25">
      <c r="A37" s="11" t="s">
        <v>483</v>
      </c>
      <c r="B37" s="1" t="s">
        <v>484</v>
      </c>
      <c r="C37" s="422">
        <v>3</v>
      </c>
      <c r="D37" s="475">
        <f>VLOOKUP(A37,'2021 Pricing'!A:B,2,FALSE)</f>
        <v>756</v>
      </c>
      <c r="E37" s="451">
        <f t="shared" si="0"/>
        <v>2268</v>
      </c>
      <c r="F37" s="68" t="s">
        <v>743</v>
      </c>
      <c r="G37" s="183" t="s">
        <v>751</v>
      </c>
      <c r="H37" s="183" t="s">
        <v>751</v>
      </c>
      <c r="I37" s="184" t="s">
        <v>751</v>
      </c>
    </row>
    <row r="38" spans="1:9" ht="15" x14ac:dyDescent="0.25">
      <c r="A38" s="19" t="s">
        <v>1114</v>
      </c>
      <c r="B38" s="20" t="s">
        <v>1113</v>
      </c>
      <c r="C38" s="471">
        <v>2</v>
      </c>
      <c r="D38" s="474" t="s">
        <v>1198</v>
      </c>
      <c r="E38" s="450" t="s">
        <v>1198</v>
      </c>
      <c r="F38" s="68" t="s">
        <v>744</v>
      </c>
      <c r="G38" s="183" t="s">
        <v>751</v>
      </c>
      <c r="H38" s="183" t="s">
        <v>751</v>
      </c>
      <c r="I38" s="184" t="s">
        <v>748</v>
      </c>
    </row>
    <row r="39" spans="1:9" ht="15.75" thickBot="1" x14ac:dyDescent="0.3">
      <c r="A39" s="11" t="s">
        <v>773</v>
      </c>
      <c r="B39" s="1" t="s">
        <v>772</v>
      </c>
      <c r="C39" s="422">
        <v>2</v>
      </c>
      <c r="D39" s="475">
        <f>VLOOKUP(A37,'2021 Pricing'!A:B,2,FALSE)</f>
        <v>756</v>
      </c>
      <c r="E39" s="450">
        <f>C39*D39</f>
        <v>1512</v>
      </c>
      <c r="F39" s="68" t="s">
        <v>745</v>
      </c>
      <c r="G39" s="183" t="s">
        <v>751</v>
      </c>
      <c r="H39" s="183" t="s">
        <v>751</v>
      </c>
      <c r="I39" s="184" t="s">
        <v>751</v>
      </c>
    </row>
    <row r="40" spans="1:9" ht="16.5" thickBot="1" x14ac:dyDescent="0.25">
      <c r="A40" s="741" t="s">
        <v>43</v>
      </c>
      <c r="B40" s="742"/>
      <c r="C40" s="742"/>
      <c r="D40" s="742"/>
      <c r="E40" s="743"/>
      <c r="F40" s="731" t="s">
        <v>746</v>
      </c>
      <c r="G40" s="735" t="s">
        <v>1146</v>
      </c>
      <c r="H40" s="736"/>
      <c r="I40" s="137"/>
    </row>
    <row r="41" spans="1:9" ht="15" x14ac:dyDescent="0.25">
      <c r="A41" s="11" t="s">
        <v>487</v>
      </c>
      <c r="B41" s="18" t="s">
        <v>488</v>
      </c>
      <c r="C41" s="469">
        <v>1</v>
      </c>
      <c r="D41" s="475">
        <f>VLOOKUP(A41,'2021 Pricing'!A:B,2,FALSE)</f>
        <v>645</v>
      </c>
      <c r="E41" s="451">
        <f>C41*D41</f>
        <v>645</v>
      </c>
      <c r="F41" s="731"/>
      <c r="G41" s="737"/>
      <c r="H41" s="738"/>
      <c r="I41" s="137"/>
    </row>
    <row r="42" spans="1:9" ht="15" x14ac:dyDescent="0.25">
      <c r="A42" s="11" t="s">
        <v>489</v>
      </c>
      <c r="B42" s="18" t="s">
        <v>490</v>
      </c>
      <c r="C42" s="469">
        <v>2</v>
      </c>
      <c r="D42" s="475">
        <f>VLOOKUP(A42,'2021 Pricing'!A:B,2,FALSE)</f>
        <v>613</v>
      </c>
      <c r="E42" s="451">
        <f t="shared" ref="E42:E46" si="1">C42*D42</f>
        <v>1226</v>
      </c>
      <c r="F42" s="731" t="s">
        <v>769</v>
      </c>
      <c r="G42" s="739" t="s">
        <v>1194</v>
      </c>
      <c r="H42" s="739"/>
      <c r="I42" s="740"/>
    </row>
    <row r="43" spans="1:9" ht="15" x14ac:dyDescent="0.25">
      <c r="A43" s="11" t="s">
        <v>491</v>
      </c>
      <c r="B43" s="18" t="s">
        <v>492</v>
      </c>
      <c r="C43" s="469">
        <v>3</v>
      </c>
      <c r="D43" s="475">
        <f>VLOOKUP(A43,'2021 Pricing'!A:B,2,FALSE)</f>
        <v>548.33000000000004</v>
      </c>
      <c r="E43" s="451">
        <f t="shared" si="1"/>
        <v>1644.9900000000002</v>
      </c>
      <c r="F43" s="731"/>
      <c r="G43" s="739"/>
      <c r="H43" s="739"/>
      <c r="I43" s="740"/>
    </row>
    <row r="44" spans="1:9" ht="15" x14ac:dyDescent="0.25">
      <c r="A44" s="11" t="s">
        <v>495</v>
      </c>
      <c r="B44" s="1" t="s">
        <v>496</v>
      </c>
      <c r="C44" s="422">
        <v>1</v>
      </c>
      <c r="D44" s="475">
        <f>VLOOKUP(A44,'2021 Pricing'!A:B,2,FALSE)</f>
        <v>1019</v>
      </c>
      <c r="E44" s="451">
        <f t="shared" si="1"/>
        <v>1019</v>
      </c>
      <c r="F44" s="731"/>
      <c r="G44" s="739"/>
      <c r="H44" s="739"/>
      <c r="I44" s="740"/>
    </row>
    <row r="45" spans="1:9" ht="15" x14ac:dyDescent="0.25">
      <c r="A45" s="11" t="s">
        <v>497</v>
      </c>
      <c r="B45" s="1" t="s">
        <v>498</v>
      </c>
      <c r="C45" s="422">
        <v>2</v>
      </c>
      <c r="D45" s="475">
        <f>VLOOKUP(A45,'2021 Pricing'!A:B,2,FALSE)</f>
        <v>1019</v>
      </c>
      <c r="E45" s="451">
        <f t="shared" si="1"/>
        <v>2038</v>
      </c>
      <c r="F45" s="731"/>
      <c r="G45" s="739"/>
      <c r="H45" s="739"/>
      <c r="I45" s="740"/>
    </row>
    <row r="46" spans="1:9" ht="15" x14ac:dyDescent="0.25">
      <c r="A46" s="11" t="s">
        <v>499</v>
      </c>
      <c r="B46" s="1" t="s">
        <v>500</v>
      </c>
      <c r="C46" s="422">
        <v>3</v>
      </c>
      <c r="D46" s="475">
        <f>VLOOKUP(A46,'2021 Pricing'!A:B,2,FALSE)</f>
        <v>1019</v>
      </c>
      <c r="E46" s="451">
        <f t="shared" si="1"/>
        <v>3057</v>
      </c>
      <c r="F46" s="732" t="s">
        <v>1067</v>
      </c>
      <c r="G46" s="733"/>
      <c r="H46" s="733"/>
      <c r="I46" s="734"/>
    </row>
    <row r="47" spans="1:9" ht="15" x14ac:dyDescent="0.25">
      <c r="A47" s="19" t="s">
        <v>1116</v>
      </c>
      <c r="B47" s="20" t="s">
        <v>1115</v>
      </c>
      <c r="C47" s="471">
        <v>2</v>
      </c>
      <c r="D47" s="474" t="s">
        <v>1198</v>
      </c>
      <c r="E47" s="450" t="s">
        <v>1198</v>
      </c>
      <c r="F47" s="714" t="s">
        <v>1142</v>
      </c>
      <c r="G47" s="591"/>
      <c r="H47" s="591"/>
      <c r="I47" s="592"/>
    </row>
    <row r="48" spans="1:9" ht="15.75" thickBot="1" x14ac:dyDescent="0.3">
      <c r="A48" s="11" t="s">
        <v>774</v>
      </c>
      <c r="B48" s="1" t="s">
        <v>775</v>
      </c>
      <c r="C48" s="422">
        <v>2</v>
      </c>
      <c r="D48" s="474" t="s">
        <v>1198</v>
      </c>
      <c r="E48" s="450" t="s">
        <v>1198</v>
      </c>
      <c r="F48" s="715"/>
      <c r="G48" s="716"/>
      <c r="H48" s="716"/>
      <c r="I48" s="717"/>
    </row>
    <row r="49" spans="1:9" ht="16.5" thickBot="1" x14ac:dyDescent="0.25">
      <c r="A49" s="741" t="s">
        <v>46</v>
      </c>
      <c r="B49" s="742"/>
      <c r="C49" s="742"/>
      <c r="D49" s="742"/>
      <c r="E49" s="743"/>
      <c r="F49" s="711" t="s">
        <v>1193</v>
      </c>
      <c r="G49" s="712"/>
      <c r="H49" s="712"/>
      <c r="I49" s="713"/>
    </row>
    <row r="50" spans="1:9" ht="15" x14ac:dyDescent="0.25">
      <c r="A50" s="11" t="s">
        <v>369</v>
      </c>
      <c r="B50" s="116" t="s">
        <v>370</v>
      </c>
      <c r="C50" s="400">
        <v>1</v>
      </c>
      <c r="D50" s="474" t="s">
        <v>1198</v>
      </c>
      <c r="E50" s="459" t="s">
        <v>1198</v>
      </c>
      <c r="F50" s="134"/>
      <c r="G50" s="129" t="s">
        <v>771</v>
      </c>
      <c r="H50" s="131" t="s">
        <v>1134</v>
      </c>
      <c r="I50" s="133" t="s">
        <v>1036</v>
      </c>
    </row>
    <row r="51" spans="1:9" ht="15" x14ac:dyDescent="0.25">
      <c r="A51" s="11" t="s">
        <v>371</v>
      </c>
      <c r="B51" s="116" t="s">
        <v>372</v>
      </c>
      <c r="C51" s="400">
        <v>2</v>
      </c>
      <c r="D51" s="474" t="s">
        <v>1198</v>
      </c>
      <c r="E51" s="459" t="s">
        <v>1198</v>
      </c>
      <c r="F51" s="68" t="s">
        <v>967</v>
      </c>
      <c r="G51" s="105" t="s">
        <v>751</v>
      </c>
      <c r="H51" s="102" t="s">
        <v>748</v>
      </c>
      <c r="I51" s="103" t="s">
        <v>748</v>
      </c>
    </row>
    <row r="52" spans="1:9" ht="15" x14ac:dyDescent="0.25">
      <c r="A52" s="11" t="s">
        <v>373</v>
      </c>
      <c r="B52" s="116" t="s">
        <v>374</v>
      </c>
      <c r="C52" s="400">
        <v>3</v>
      </c>
      <c r="D52" s="474" t="s">
        <v>1198</v>
      </c>
      <c r="E52" s="459" t="s">
        <v>1198</v>
      </c>
      <c r="F52" s="225" t="s">
        <v>1273</v>
      </c>
      <c r="G52" s="112" t="s">
        <v>751</v>
      </c>
      <c r="H52" s="113" t="s">
        <v>751</v>
      </c>
      <c r="I52" s="117" t="s">
        <v>751</v>
      </c>
    </row>
    <row r="53" spans="1:9" ht="15" x14ac:dyDescent="0.25">
      <c r="A53" s="11" t="s">
        <v>377</v>
      </c>
      <c r="B53" s="116" t="s">
        <v>378</v>
      </c>
      <c r="C53" s="400">
        <v>1</v>
      </c>
      <c r="D53" s="474" t="s">
        <v>1198</v>
      </c>
      <c r="E53" s="459" t="s">
        <v>1198</v>
      </c>
      <c r="F53" s="68" t="s">
        <v>740</v>
      </c>
      <c r="G53" s="113" t="s">
        <v>751</v>
      </c>
      <c r="H53" s="113" t="s">
        <v>971</v>
      </c>
      <c r="I53" s="117" t="s">
        <v>751</v>
      </c>
    </row>
    <row r="54" spans="1:9" ht="15" x14ac:dyDescent="0.25">
      <c r="A54" s="11" t="s">
        <v>379</v>
      </c>
      <c r="B54" s="116" t="s">
        <v>380</v>
      </c>
      <c r="C54" s="400">
        <v>2</v>
      </c>
      <c r="D54" s="474" t="s">
        <v>1198</v>
      </c>
      <c r="E54" s="459" t="s">
        <v>1198</v>
      </c>
      <c r="F54" s="68" t="s">
        <v>741</v>
      </c>
      <c r="G54" s="113" t="s">
        <v>1128</v>
      </c>
      <c r="H54" s="113" t="s">
        <v>1128</v>
      </c>
      <c r="I54" s="117" t="s">
        <v>1128</v>
      </c>
    </row>
    <row r="55" spans="1:9" ht="15.75" thickBot="1" x14ac:dyDescent="0.3">
      <c r="A55" s="11" t="s">
        <v>381</v>
      </c>
      <c r="B55" s="116" t="s">
        <v>382</v>
      </c>
      <c r="C55" s="400">
        <v>3</v>
      </c>
      <c r="D55" s="474" t="s">
        <v>1198</v>
      </c>
      <c r="E55" s="459" t="s">
        <v>1198</v>
      </c>
      <c r="F55" s="68" t="s">
        <v>946</v>
      </c>
      <c r="G55" s="113" t="s">
        <v>751</v>
      </c>
      <c r="H55" s="113" t="s">
        <v>751</v>
      </c>
      <c r="I55" s="117" t="s">
        <v>748</v>
      </c>
    </row>
    <row r="56" spans="1:9" ht="16.5" thickBot="1" x14ac:dyDescent="0.25">
      <c r="A56" s="741" t="s">
        <v>47</v>
      </c>
      <c r="B56" s="742"/>
      <c r="C56" s="742"/>
      <c r="D56" s="742"/>
      <c r="E56" s="743"/>
      <c r="F56" s="68" t="s">
        <v>744</v>
      </c>
      <c r="G56" s="115" t="s">
        <v>751</v>
      </c>
      <c r="H56" s="115" t="s">
        <v>971</v>
      </c>
      <c r="I56" s="118" t="s">
        <v>748</v>
      </c>
    </row>
    <row r="57" spans="1:9" ht="15" x14ac:dyDescent="0.25">
      <c r="A57" s="11" t="s">
        <v>387</v>
      </c>
      <c r="B57" s="116" t="s">
        <v>388</v>
      </c>
      <c r="C57" s="400">
        <v>1</v>
      </c>
      <c r="D57" s="474" t="s">
        <v>1198</v>
      </c>
      <c r="E57" s="459" t="s">
        <v>1198</v>
      </c>
      <c r="F57" s="110" t="s">
        <v>750</v>
      </c>
      <c r="G57" s="112" t="s">
        <v>751</v>
      </c>
      <c r="H57" s="113" t="s">
        <v>748</v>
      </c>
      <c r="I57" s="117" t="s">
        <v>751</v>
      </c>
    </row>
    <row r="58" spans="1:9" ht="15" x14ac:dyDescent="0.25">
      <c r="A58" s="11" t="s">
        <v>389</v>
      </c>
      <c r="B58" s="116" t="s">
        <v>390</v>
      </c>
      <c r="C58" s="400">
        <v>2</v>
      </c>
      <c r="D58" s="474" t="s">
        <v>1198</v>
      </c>
      <c r="E58" s="459" t="s">
        <v>1198</v>
      </c>
      <c r="F58" s="728" t="s">
        <v>746</v>
      </c>
      <c r="G58" s="550" t="s">
        <v>1171</v>
      </c>
      <c r="H58" s="550" t="s">
        <v>971</v>
      </c>
      <c r="I58" s="548" t="s">
        <v>1172</v>
      </c>
    </row>
    <row r="59" spans="1:9" ht="15" x14ac:dyDescent="0.25">
      <c r="A59" s="11" t="s">
        <v>391</v>
      </c>
      <c r="B59" s="116" t="s">
        <v>392</v>
      </c>
      <c r="C59" s="400">
        <v>3</v>
      </c>
      <c r="D59" s="474" t="s">
        <v>1198</v>
      </c>
      <c r="E59" s="459" t="s">
        <v>1198</v>
      </c>
      <c r="F59" s="728"/>
      <c r="G59" s="550"/>
      <c r="H59" s="550"/>
      <c r="I59" s="548"/>
    </row>
    <row r="60" spans="1:9" ht="15" x14ac:dyDescent="0.25">
      <c r="A60" s="11" t="s">
        <v>395</v>
      </c>
      <c r="B60" s="116" t="s">
        <v>396</v>
      </c>
      <c r="C60" s="400">
        <v>1</v>
      </c>
      <c r="D60" s="474" t="s">
        <v>1198</v>
      </c>
      <c r="E60" s="459" t="s">
        <v>1198</v>
      </c>
      <c r="F60" s="728"/>
      <c r="G60" s="550"/>
      <c r="H60" s="550"/>
      <c r="I60" s="548"/>
    </row>
    <row r="61" spans="1:9" ht="15" x14ac:dyDescent="0.25">
      <c r="A61" s="11" t="s">
        <v>397</v>
      </c>
      <c r="B61" s="116" t="s">
        <v>398</v>
      </c>
      <c r="C61" s="400">
        <v>2</v>
      </c>
      <c r="D61" s="474" t="s">
        <v>1198</v>
      </c>
      <c r="E61" s="459" t="s">
        <v>1198</v>
      </c>
      <c r="F61" s="728"/>
      <c r="G61" s="550"/>
      <c r="H61" s="550"/>
      <c r="I61" s="548"/>
    </row>
    <row r="62" spans="1:9" ht="15.75" thickBot="1" x14ac:dyDescent="0.3">
      <c r="A62" s="11" t="s">
        <v>399</v>
      </c>
      <c r="B62" s="116" t="s">
        <v>400</v>
      </c>
      <c r="C62" s="400">
        <v>3</v>
      </c>
      <c r="D62" s="474" t="s">
        <v>1198</v>
      </c>
      <c r="E62" s="459" t="s">
        <v>1198</v>
      </c>
      <c r="F62" s="728"/>
      <c r="G62" s="550"/>
      <c r="H62" s="550"/>
      <c r="I62" s="548"/>
    </row>
    <row r="63" spans="1:9" ht="16.5" thickBot="1" x14ac:dyDescent="0.25">
      <c r="A63" s="741" t="s">
        <v>48</v>
      </c>
      <c r="B63" s="742"/>
      <c r="C63" s="742"/>
      <c r="D63" s="742"/>
      <c r="E63" s="743"/>
      <c r="F63" s="728"/>
      <c r="G63" s="550"/>
      <c r="H63" s="550"/>
      <c r="I63" s="548"/>
    </row>
    <row r="64" spans="1:9" ht="15" x14ac:dyDescent="0.25">
      <c r="A64" s="11" t="s">
        <v>405</v>
      </c>
      <c r="B64" s="116" t="s">
        <v>406</v>
      </c>
      <c r="C64" s="400">
        <v>1</v>
      </c>
      <c r="D64" s="474" t="s">
        <v>1198</v>
      </c>
      <c r="E64" s="474" t="s">
        <v>1198</v>
      </c>
      <c r="F64" s="728"/>
      <c r="G64" s="550"/>
      <c r="H64" s="550"/>
      <c r="I64" s="548"/>
    </row>
    <row r="65" spans="1:9" ht="15" x14ac:dyDescent="0.25">
      <c r="A65" s="11" t="s">
        <v>407</v>
      </c>
      <c r="B65" s="116" t="s">
        <v>408</v>
      </c>
      <c r="C65" s="400">
        <v>2</v>
      </c>
      <c r="D65" s="474" t="s">
        <v>1198</v>
      </c>
      <c r="E65" s="474" t="s">
        <v>1198</v>
      </c>
      <c r="F65" s="728"/>
      <c r="G65" s="550"/>
      <c r="H65" s="550"/>
      <c r="I65" s="548"/>
    </row>
    <row r="66" spans="1:9" ht="15" x14ac:dyDescent="0.25">
      <c r="A66" s="11" t="s">
        <v>409</v>
      </c>
      <c r="B66" s="116" t="s">
        <v>410</v>
      </c>
      <c r="C66" s="400">
        <v>3</v>
      </c>
      <c r="D66" s="474" t="s">
        <v>1198</v>
      </c>
      <c r="E66" s="474" t="s">
        <v>1198</v>
      </c>
      <c r="F66" s="728"/>
      <c r="G66" s="550"/>
      <c r="H66" s="550"/>
      <c r="I66" s="548"/>
    </row>
    <row r="67" spans="1:9" ht="15" x14ac:dyDescent="0.25">
      <c r="A67" s="11" t="s">
        <v>413</v>
      </c>
      <c r="B67" s="116" t="s">
        <v>414</v>
      </c>
      <c r="C67" s="400">
        <v>1</v>
      </c>
      <c r="D67" s="474" t="s">
        <v>1198</v>
      </c>
      <c r="E67" s="474" t="s">
        <v>1198</v>
      </c>
      <c r="F67" s="718" t="s">
        <v>769</v>
      </c>
      <c r="G67" s="584" t="s">
        <v>1192</v>
      </c>
      <c r="H67" s="585"/>
      <c r="I67" s="586"/>
    </row>
    <row r="68" spans="1:9" ht="15" x14ac:dyDescent="0.25">
      <c r="A68" s="11" t="s">
        <v>415</v>
      </c>
      <c r="B68" s="116" t="s">
        <v>416</v>
      </c>
      <c r="C68" s="400">
        <v>2</v>
      </c>
      <c r="D68" s="474" t="s">
        <v>1198</v>
      </c>
      <c r="E68" s="474" t="s">
        <v>1198</v>
      </c>
      <c r="F68" s="719"/>
      <c r="G68" s="637"/>
      <c r="H68" s="721"/>
      <c r="I68" s="638"/>
    </row>
    <row r="69" spans="1:9" ht="15.75" thickBot="1" x14ac:dyDescent="0.3">
      <c r="A69" s="11" t="s">
        <v>417</v>
      </c>
      <c r="B69" s="116" t="s">
        <v>418</v>
      </c>
      <c r="C69" s="400">
        <v>3</v>
      </c>
      <c r="D69" s="474" t="s">
        <v>1198</v>
      </c>
      <c r="E69" s="474" t="s">
        <v>1198</v>
      </c>
      <c r="F69" s="719"/>
      <c r="G69" s="637"/>
      <c r="H69" s="721"/>
      <c r="I69" s="638"/>
    </row>
    <row r="70" spans="1:9" ht="16.5" thickBot="1" x14ac:dyDescent="0.25">
      <c r="A70" s="741" t="s">
        <v>49</v>
      </c>
      <c r="B70" s="742"/>
      <c r="C70" s="742"/>
      <c r="D70" s="742"/>
      <c r="E70" s="743"/>
      <c r="F70" s="720"/>
      <c r="G70" s="722"/>
      <c r="H70" s="723"/>
      <c r="I70" s="724"/>
    </row>
    <row r="71" spans="1:9" ht="15" x14ac:dyDescent="0.25">
      <c r="A71" s="11" t="s">
        <v>423</v>
      </c>
      <c r="B71" s="116" t="s">
        <v>424</v>
      </c>
      <c r="C71" s="400">
        <v>1</v>
      </c>
      <c r="D71" s="486" t="s">
        <v>1198</v>
      </c>
      <c r="E71" s="483" t="s">
        <v>1198</v>
      </c>
      <c r="F71" s="718" t="s">
        <v>1135</v>
      </c>
      <c r="G71" s="725" t="s">
        <v>1144</v>
      </c>
      <c r="H71" s="725"/>
      <c r="I71" s="726"/>
    </row>
    <row r="72" spans="1:9" ht="15" x14ac:dyDescent="0.25">
      <c r="A72" s="11" t="s">
        <v>425</v>
      </c>
      <c r="B72" s="116" t="s">
        <v>426</v>
      </c>
      <c r="C72" s="400">
        <v>2</v>
      </c>
      <c r="D72" s="486" t="s">
        <v>1198</v>
      </c>
      <c r="E72" s="483" t="s">
        <v>1198</v>
      </c>
      <c r="F72" s="719"/>
      <c r="G72" s="591"/>
      <c r="H72" s="591"/>
      <c r="I72" s="592"/>
    </row>
    <row r="73" spans="1:9" ht="15" x14ac:dyDescent="0.25">
      <c r="A73" s="11" t="s">
        <v>427</v>
      </c>
      <c r="B73" s="116" t="s">
        <v>428</v>
      </c>
      <c r="C73" s="400">
        <v>3</v>
      </c>
      <c r="D73" s="486" t="s">
        <v>1198</v>
      </c>
      <c r="E73" s="483" t="s">
        <v>1198</v>
      </c>
      <c r="F73" s="719"/>
      <c r="G73" s="591"/>
      <c r="H73" s="591"/>
      <c r="I73" s="592"/>
    </row>
    <row r="74" spans="1:9" ht="15" x14ac:dyDescent="0.25">
      <c r="A74" s="11" t="s">
        <v>432</v>
      </c>
      <c r="B74" s="116" t="s">
        <v>433</v>
      </c>
      <c r="C74" s="400">
        <v>1</v>
      </c>
      <c r="D74" s="486" t="s">
        <v>1198</v>
      </c>
      <c r="E74" s="483" t="s">
        <v>1198</v>
      </c>
      <c r="F74" s="719"/>
      <c r="G74" s="591"/>
      <c r="H74" s="591"/>
      <c r="I74" s="592"/>
    </row>
    <row r="75" spans="1:9" ht="15" x14ac:dyDescent="0.25">
      <c r="A75" s="11" t="s">
        <v>434</v>
      </c>
      <c r="B75" s="116" t="s">
        <v>435</v>
      </c>
      <c r="C75" s="400">
        <v>2</v>
      </c>
      <c r="D75" s="486" t="s">
        <v>1198</v>
      </c>
      <c r="E75" s="483" t="s">
        <v>1198</v>
      </c>
      <c r="F75" s="719"/>
      <c r="G75" s="591"/>
      <c r="H75" s="591"/>
      <c r="I75" s="592"/>
    </row>
    <row r="76" spans="1:9" ht="15.75" thickBot="1" x14ac:dyDescent="0.3">
      <c r="A76" s="23" t="s">
        <v>436</v>
      </c>
      <c r="B76" s="24" t="s">
        <v>437</v>
      </c>
      <c r="C76" s="412">
        <v>3</v>
      </c>
      <c r="D76" s="485" t="s">
        <v>1198</v>
      </c>
      <c r="E76" s="484" t="s">
        <v>1198</v>
      </c>
      <c r="F76" s="727"/>
      <c r="G76" s="716"/>
      <c r="H76" s="716"/>
      <c r="I76" s="717"/>
    </row>
    <row r="77" spans="1:9" x14ac:dyDescent="0.2">
      <c r="A77" s="11"/>
      <c r="B77" s="1"/>
      <c r="C77" s="422"/>
      <c r="D77" s="450"/>
      <c r="E77" s="451"/>
      <c r="F77" s="111"/>
      <c r="G77" s="98"/>
      <c r="H77" s="98"/>
    </row>
    <row r="78" spans="1:9" x14ac:dyDescent="0.2">
      <c r="A78" s="11"/>
      <c r="B78" s="1"/>
      <c r="C78" s="422"/>
      <c r="D78" s="450"/>
      <c r="E78" s="451"/>
      <c r="F78" s="111"/>
      <c r="G78" s="98"/>
      <c r="H78" s="98"/>
    </row>
    <row r="79" spans="1:9" x14ac:dyDescent="0.2">
      <c r="A79" s="11"/>
      <c r="B79" s="1"/>
      <c r="C79" s="422"/>
      <c r="D79" s="450"/>
      <c r="E79" s="451"/>
      <c r="F79" s="111"/>
      <c r="G79" s="98"/>
      <c r="H79" s="98"/>
    </row>
    <row r="80" spans="1:9" x14ac:dyDescent="0.2">
      <c r="A80" s="11"/>
      <c r="B80" s="1"/>
      <c r="C80" s="422"/>
      <c r="D80" s="450"/>
      <c r="E80" s="451"/>
      <c r="F80" s="111"/>
      <c r="G80" s="98"/>
      <c r="H80" s="32"/>
    </row>
  </sheetData>
  <mergeCells count="46">
    <mergeCell ref="A1:I1"/>
    <mergeCell ref="D11:E11"/>
    <mergeCell ref="D15:E15"/>
    <mergeCell ref="D14:E14"/>
    <mergeCell ref="D13:E13"/>
    <mergeCell ref="D12:E12"/>
    <mergeCell ref="D10:E10"/>
    <mergeCell ref="D9:E9"/>
    <mergeCell ref="D8:E8"/>
    <mergeCell ref="D7:E7"/>
    <mergeCell ref="D6:E6"/>
    <mergeCell ref="D5:E5"/>
    <mergeCell ref="D4:E4"/>
    <mergeCell ref="D3:E3"/>
    <mergeCell ref="A49:E49"/>
    <mergeCell ref="A56:E56"/>
    <mergeCell ref="A63:E63"/>
    <mergeCell ref="A70:E70"/>
    <mergeCell ref="F2:I2"/>
    <mergeCell ref="A25:E25"/>
    <mergeCell ref="A20:E20"/>
    <mergeCell ref="A31:E31"/>
    <mergeCell ref="A40:E40"/>
    <mergeCell ref="F28:H29"/>
    <mergeCell ref="F18:I18"/>
    <mergeCell ref="F15:I15"/>
    <mergeCell ref="F16:I17"/>
    <mergeCell ref="F12:F13"/>
    <mergeCell ref="G12:I13"/>
    <mergeCell ref="G14:I14"/>
    <mergeCell ref="F30:I30"/>
    <mergeCell ref="F40:F41"/>
    <mergeCell ref="F46:I46"/>
    <mergeCell ref="G40:H41"/>
    <mergeCell ref="G42:I45"/>
    <mergeCell ref="F42:F45"/>
    <mergeCell ref="F49:I49"/>
    <mergeCell ref="F47:I48"/>
    <mergeCell ref="F67:F70"/>
    <mergeCell ref="G67:I70"/>
    <mergeCell ref="G71:I76"/>
    <mergeCell ref="F71:F76"/>
    <mergeCell ref="F58:F66"/>
    <mergeCell ref="G58:G66"/>
    <mergeCell ref="H58:H66"/>
    <mergeCell ref="I58:I66"/>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C90A-CEFE-445E-9B12-74950323EAD1}">
  <sheetPr>
    <tabColor rgb="FFFF9900"/>
  </sheetPr>
  <dimension ref="A1:I57"/>
  <sheetViews>
    <sheetView zoomScaleNormal="100" workbookViewId="0">
      <selection activeCell="F21" sqref="F21:I24"/>
    </sheetView>
  </sheetViews>
  <sheetFormatPr defaultColWidth="19.7109375" defaultRowHeight="12.75" x14ac:dyDescent="0.2"/>
  <cols>
    <col min="1" max="1" width="25.28515625" customWidth="1"/>
    <col min="2" max="2" width="48.85546875" bestFit="1" customWidth="1"/>
    <col min="3" max="3" width="6.28515625" style="109" bestFit="1" customWidth="1"/>
    <col min="4" max="4" width="15.28515625" style="189" bestFit="1" customWidth="1"/>
    <col min="5" max="5" width="12.7109375" style="189" customWidth="1"/>
    <col min="6" max="6" width="24.42578125" style="92" customWidth="1"/>
    <col min="7" max="7" width="22.28515625" style="90" customWidth="1"/>
    <col min="8" max="8" width="22.85546875" style="90" customWidth="1"/>
    <col min="9" max="9" width="30.42578125" style="90" customWidth="1"/>
  </cols>
  <sheetData>
    <row r="1" spans="1:9" ht="18.75" thickBot="1" x14ac:dyDescent="0.3">
      <c r="A1" s="620" t="s">
        <v>1755</v>
      </c>
      <c r="B1" s="621"/>
      <c r="C1" s="621"/>
      <c r="D1" s="621"/>
      <c r="E1" s="621"/>
      <c r="F1" s="621"/>
      <c r="G1" s="621"/>
      <c r="H1" s="621"/>
      <c r="I1" s="621"/>
    </row>
    <row r="2" spans="1:9" ht="24" thickBot="1" x14ac:dyDescent="0.4">
      <c r="A2" s="791" t="s">
        <v>31</v>
      </c>
      <c r="B2" s="792"/>
      <c r="C2" s="792"/>
      <c r="D2" s="792"/>
      <c r="E2" s="792"/>
      <c r="F2" s="792"/>
      <c r="G2" s="792"/>
      <c r="H2" s="792"/>
      <c r="I2" s="793"/>
    </row>
    <row r="3" spans="1:9" ht="16.5" thickBot="1" x14ac:dyDescent="0.3">
      <c r="A3" s="83" t="s">
        <v>91</v>
      </c>
      <c r="B3" s="84"/>
      <c r="C3" s="487" t="s">
        <v>1733</v>
      </c>
      <c r="D3" s="497" t="s">
        <v>503</v>
      </c>
      <c r="E3" s="499" t="s">
        <v>1169</v>
      </c>
      <c r="F3" s="504"/>
      <c r="G3" s="96"/>
      <c r="H3" s="96"/>
      <c r="I3" s="97"/>
    </row>
    <row r="4" spans="1:9" x14ac:dyDescent="0.2">
      <c r="A4" s="51" t="s">
        <v>285</v>
      </c>
      <c r="B4" s="52" t="s">
        <v>92</v>
      </c>
      <c r="C4" s="410">
        <v>1</v>
      </c>
      <c r="D4" s="459">
        <f>VLOOKUP(A4,'2021 Pricing'!A:B,2,FALSE)</f>
        <v>1795</v>
      </c>
      <c r="E4" s="491">
        <f>C4*D4</f>
        <v>1795</v>
      </c>
      <c r="F4" s="767" t="s">
        <v>1125</v>
      </c>
      <c r="G4" s="768"/>
      <c r="H4" s="768"/>
      <c r="I4" s="769"/>
    </row>
    <row r="5" spans="1:9" x14ac:dyDescent="0.2">
      <c r="A5" s="11" t="s">
        <v>286</v>
      </c>
      <c r="B5" s="116" t="s">
        <v>287</v>
      </c>
      <c r="C5" s="400">
        <v>2</v>
      </c>
      <c r="D5" s="459">
        <f>VLOOKUP(A5,'2021 Pricing'!A:B,2,FALSE)</f>
        <v>1705.5</v>
      </c>
      <c r="E5" s="491">
        <f t="shared" ref="E5:E36" si="0">C5*D5</f>
        <v>3411</v>
      </c>
      <c r="F5" s="770"/>
      <c r="G5" s="771"/>
      <c r="H5" s="771"/>
      <c r="I5" s="772"/>
    </row>
    <row r="6" spans="1:9" x14ac:dyDescent="0.2">
      <c r="A6" s="11" t="s">
        <v>288</v>
      </c>
      <c r="B6" s="116" t="s">
        <v>289</v>
      </c>
      <c r="C6" s="400">
        <v>3</v>
      </c>
      <c r="D6" s="459">
        <f>VLOOKUP(A6,'2021 Pricing'!A:B,2,FALSE)</f>
        <v>1525.67</v>
      </c>
      <c r="E6" s="491">
        <f t="shared" si="0"/>
        <v>4577.01</v>
      </c>
      <c r="F6" s="505"/>
      <c r="G6" s="135" t="s">
        <v>1090</v>
      </c>
      <c r="H6" s="135" t="s">
        <v>750</v>
      </c>
      <c r="I6" s="136" t="s">
        <v>1036</v>
      </c>
    </row>
    <row r="7" spans="1:9" x14ac:dyDescent="0.2">
      <c r="A7" s="11" t="s">
        <v>290</v>
      </c>
      <c r="B7" s="116" t="s">
        <v>291</v>
      </c>
      <c r="C7" s="400">
        <v>4</v>
      </c>
      <c r="D7" s="459">
        <f>VLOOKUP(A7,'2021 Pricing'!A:B,2,FALSE)</f>
        <v>1436</v>
      </c>
      <c r="E7" s="491">
        <f t="shared" si="0"/>
        <v>5744</v>
      </c>
      <c r="F7" s="68" t="s">
        <v>1273</v>
      </c>
      <c r="G7" s="379" t="s">
        <v>751</v>
      </c>
      <c r="H7" s="379" t="s">
        <v>751</v>
      </c>
      <c r="I7" s="387" t="s">
        <v>751</v>
      </c>
    </row>
    <row r="8" spans="1:9" x14ac:dyDescent="0.2">
      <c r="A8" s="11" t="s">
        <v>292</v>
      </c>
      <c r="B8" s="116" t="s">
        <v>293</v>
      </c>
      <c r="C8" s="400">
        <v>5</v>
      </c>
      <c r="D8" s="459">
        <f>VLOOKUP(A8,'2021 Pricing'!A:B,2,FALSE)</f>
        <v>1310.4000000000001</v>
      </c>
      <c r="E8" s="491">
        <f t="shared" si="0"/>
        <v>6552</v>
      </c>
      <c r="F8" s="68" t="s">
        <v>741</v>
      </c>
      <c r="G8" s="379" t="s">
        <v>1128</v>
      </c>
      <c r="H8" s="379" t="s">
        <v>1128</v>
      </c>
      <c r="I8" s="387" t="s">
        <v>753</v>
      </c>
    </row>
    <row r="9" spans="1:9" x14ac:dyDescent="0.2">
      <c r="A9" s="11" t="s">
        <v>947</v>
      </c>
      <c r="B9" s="116" t="s">
        <v>952</v>
      </c>
      <c r="C9" s="400">
        <v>1</v>
      </c>
      <c r="D9" s="459" t="s">
        <v>1198</v>
      </c>
      <c r="E9" s="483" t="s">
        <v>1198</v>
      </c>
      <c r="F9" s="68" t="s">
        <v>946</v>
      </c>
      <c r="G9" s="379" t="s">
        <v>751</v>
      </c>
      <c r="H9" s="379" t="s">
        <v>751</v>
      </c>
      <c r="I9" s="387" t="s">
        <v>748</v>
      </c>
    </row>
    <row r="10" spans="1:9" x14ac:dyDescent="0.2">
      <c r="A10" s="11" t="s">
        <v>948</v>
      </c>
      <c r="B10" s="116" t="s">
        <v>953</v>
      </c>
      <c r="C10" s="400">
        <v>2</v>
      </c>
      <c r="D10" s="459" t="s">
        <v>1198</v>
      </c>
      <c r="E10" s="483" t="s">
        <v>1198</v>
      </c>
      <c r="F10" s="68" t="s">
        <v>767</v>
      </c>
      <c r="G10" s="379" t="s">
        <v>1128</v>
      </c>
      <c r="H10" s="379" t="s">
        <v>1128</v>
      </c>
      <c r="I10" s="387" t="s">
        <v>1072</v>
      </c>
    </row>
    <row r="11" spans="1:9" x14ac:dyDescent="0.2">
      <c r="A11" s="11" t="s">
        <v>949</v>
      </c>
      <c r="B11" s="116" t="s">
        <v>954</v>
      </c>
      <c r="C11" s="400">
        <v>3</v>
      </c>
      <c r="D11" s="459" t="s">
        <v>1198</v>
      </c>
      <c r="E11" s="483" t="s">
        <v>1198</v>
      </c>
      <c r="F11" s="68" t="s">
        <v>744</v>
      </c>
      <c r="G11" s="379" t="s">
        <v>971</v>
      </c>
      <c r="H11" s="379" t="s">
        <v>751</v>
      </c>
      <c r="I11" s="387" t="s">
        <v>748</v>
      </c>
    </row>
    <row r="12" spans="1:9" x14ac:dyDescent="0.2">
      <c r="A12" s="11" t="s">
        <v>950</v>
      </c>
      <c r="B12" s="116" t="s">
        <v>955</v>
      </c>
      <c r="C12" s="400">
        <v>4</v>
      </c>
      <c r="D12" s="459" t="s">
        <v>1198</v>
      </c>
      <c r="E12" s="483" t="s">
        <v>1198</v>
      </c>
      <c r="F12" s="68" t="s">
        <v>967</v>
      </c>
      <c r="G12" s="379" t="s">
        <v>971</v>
      </c>
      <c r="H12" s="379" t="s">
        <v>749</v>
      </c>
      <c r="I12" s="387" t="s">
        <v>748</v>
      </c>
    </row>
    <row r="13" spans="1:9" ht="12.75" customHeight="1" x14ac:dyDescent="0.2">
      <c r="A13" s="11" t="s">
        <v>951</v>
      </c>
      <c r="B13" s="116" t="s">
        <v>956</v>
      </c>
      <c r="C13" s="400">
        <v>5</v>
      </c>
      <c r="D13" s="459" t="s">
        <v>1198</v>
      </c>
      <c r="E13" s="483" t="s">
        <v>1198</v>
      </c>
      <c r="F13" s="728" t="s">
        <v>746</v>
      </c>
      <c r="G13" s="613" t="s">
        <v>971</v>
      </c>
      <c r="H13" s="549" t="s">
        <v>1127</v>
      </c>
      <c r="I13" s="551" t="s">
        <v>1126</v>
      </c>
    </row>
    <row r="14" spans="1:9" ht="13.5" thickBot="1" x14ac:dyDescent="0.25">
      <c r="A14" s="11" t="s">
        <v>1096</v>
      </c>
      <c r="B14" s="155" t="s">
        <v>1093</v>
      </c>
      <c r="C14" s="400">
        <v>1</v>
      </c>
      <c r="D14" s="459">
        <f>VLOOKUP(A14,'2021 Pricing'!A:B,2,FALSE)</f>
        <v>895</v>
      </c>
      <c r="E14" s="491">
        <f t="shared" si="0"/>
        <v>895</v>
      </c>
      <c r="F14" s="728"/>
      <c r="G14" s="613"/>
      <c r="H14" s="549"/>
      <c r="I14" s="551"/>
    </row>
    <row r="15" spans="1:9" ht="16.5" thickBot="1" x14ac:dyDescent="0.25">
      <c r="A15" s="794" t="s">
        <v>40</v>
      </c>
      <c r="B15" s="795"/>
      <c r="C15" s="795"/>
      <c r="D15" s="795"/>
      <c r="E15" s="796"/>
      <c r="F15" s="728"/>
      <c r="G15" s="613"/>
      <c r="H15" s="549"/>
      <c r="I15" s="551"/>
    </row>
    <row r="16" spans="1:9" x14ac:dyDescent="0.2">
      <c r="A16" s="11" t="s">
        <v>314</v>
      </c>
      <c r="B16" s="116" t="s">
        <v>50</v>
      </c>
      <c r="C16" s="400">
        <v>1</v>
      </c>
      <c r="D16" s="459">
        <f>VLOOKUP(A16,'2021 Pricing'!A:B,2,FALSE)</f>
        <v>620</v>
      </c>
      <c r="E16" s="491">
        <f t="shared" si="0"/>
        <v>620</v>
      </c>
      <c r="F16" s="728"/>
      <c r="G16" s="613"/>
      <c r="H16" s="549"/>
      <c r="I16" s="551"/>
    </row>
    <row r="17" spans="1:9" x14ac:dyDescent="0.2">
      <c r="A17" s="11" t="s">
        <v>315</v>
      </c>
      <c r="B17" s="116" t="s">
        <v>316</v>
      </c>
      <c r="C17" s="400">
        <v>2</v>
      </c>
      <c r="D17" s="459">
        <f>VLOOKUP(A17,'2021 Pricing'!A:B,2,FALSE)</f>
        <v>589</v>
      </c>
      <c r="E17" s="491">
        <f t="shared" si="0"/>
        <v>1178</v>
      </c>
      <c r="F17" s="773" t="s">
        <v>769</v>
      </c>
      <c r="G17" s="807"/>
      <c r="H17" s="799"/>
      <c r="I17" s="800"/>
    </row>
    <row r="18" spans="1:9" ht="13.5" thickBot="1" x14ac:dyDescent="0.25">
      <c r="A18" s="11" t="s">
        <v>317</v>
      </c>
      <c r="B18" s="116" t="s">
        <v>318</v>
      </c>
      <c r="C18" s="400">
        <v>3</v>
      </c>
      <c r="D18" s="459">
        <f>VLOOKUP(A18,'2021 Pricing'!A:B,2,FALSE)</f>
        <v>527</v>
      </c>
      <c r="E18" s="491">
        <f t="shared" si="0"/>
        <v>1581</v>
      </c>
      <c r="F18" s="773"/>
      <c r="G18" s="808"/>
      <c r="H18" s="809"/>
      <c r="I18" s="810"/>
    </row>
    <row r="19" spans="1:9" ht="16.5" thickBot="1" x14ac:dyDescent="0.25">
      <c r="A19" s="794" t="s">
        <v>1119</v>
      </c>
      <c r="B19" s="795"/>
      <c r="C19" s="795"/>
      <c r="D19" s="795"/>
      <c r="E19" s="796"/>
      <c r="F19" s="732" t="s">
        <v>1067</v>
      </c>
      <c r="G19" s="733"/>
      <c r="H19" s="733"/>
      <c r="I19" s="734"/>
    </row>
    <row r="20" spans="1:9" x14ac:dyDescent="0.2">
      <c r="A20" s="85" t="s">
        <v>270</v>
      </c>
      <c r="B20" s="93" t="s">
        <v>1117</v>
      </c>
      <c r="C20" s="401">
        <v>1</v>
      </c>
      <c r="D20" s="459">
        <f>VLOOKUP(A20,'2021 Pricing'!A:B,2,FALSE)</f>
        <v>1390</v>
      </c>
      <c r="E20" s="491">
        <f t="shared" si="0"/>
        <v>1390</v>
      </c>
      <c r="F20" s="732"/>
      <c r="G20" s="733"/>
      <c r="H20" s="733"/>
      <c r="I20" s="734"/>
    </row>
    <row r="21" spans="1:9" ht="12.75" customHeight="1" x14ac:dyDescent="0.2">
      <c r="A21" s="85" t="s">
        <v>879</v>
      </c>
      <c r="B21" s="93" t="s">
        <v>880</v>
      </c>
      <c r="C21" s="401">
        <v>1</v>
      </c>
      <c r="D21" s="459">
        <f>VLOOKUP(A21,'2021 Pricing'!A:B,2,FALSE)</f>
        <v>815</v>
      </c>
      <c r="E21" s="491">
        <f t="shared" si="0"/>
        <v>815</v>
      </c>
      <c r="F21" s="753" t="s">
        <v>1142</v>
      </c>
      <c r="G21" s="725"/>
      <c r="H21" s="725"/>
      <c r="I21" s="726"/>
    </row>
    <row r="22" spans="1:9" ht="13.5" thickBot="1" x14ac:dyDescent="0.25">
      <c r="A22" s="85" t="s">
        <v>275</v>
      </c>
      <c r="B22" s="93" t="s">
        <v>1118</v>
      </c>
      <c r="C22" s="401">
        <v>1</v>
      </c>
      <c r="D22" s="459">
        <f>VLOOKUP(A22,'2021 Pricing'!A:B,2,FALSE)</f>
        <v>1995</v>
      </c>
      <c r="E22" s="491">
        <f t="shared" si="0"/>
        <v>1995</v>
      </c>
      <c r="F22" s="714"/>
      <c r="G22" s="591"/>
      <c r="H22" s="591"/>
      <c r="I22" s="592"/>
    </row>
    <row r="23" spans="1:9" ht="16.5" customHeight="1" thickBot="1" x14ac:dyDescent="0.25">
      <c r="A23" s="794" t="s">
        <v>1120</v>
      </c>
      <c r="B23" s="795"/>
      <c r="C23" s="795"/>
      <c r="D23" s="795"/>
      <c r="E23" s="796"/>
      <c r="F23" s="714"/>
      <c r="G23" s="591"/>
      <c r="H23" s="591"/>
      <c r="I23" s="592"/>
    </row>
    <row r="24" spans="1:9" ht="13.5" thickBot="1" x14ac:dyDescent="0.25">
      <c r="A24" s="85" t="s">
        <v>891</v>
      </c>
      <c r="B24" s="93" t="s">
        <v>892</v>
      </c>
      <c r="C24" s="401">
        <v>1</v>
      </c>
      <c r="D24" s="459">
        <f>VLOOKUP(A24,'2021 Pricing'!A:B,2,FALSE)</f>
        <v>190</v>
      </c>
      <c r="E24" s="491">
        <f t="shared" si="0"/>
        <v>190</v>
      </c>
      <c r="F24" s="797"/>
      <c r="G24" s="595"/>
      <c r="H24" s="595"/>
      <c r="I24" s="596"/>
    </row>
    <row r="25" spans="1:9" ht="16.5" thickBot="1" x14ac:dyDescent="0.25">
      <c r="A25" s="794" t="s">
        <v>1121</v>
      </c>
      <c r="B25" s="795"/>
      <c r="C25" s="795"/>
      <c r="D25" s="795"/>
      <c r="E25" s="796"/>
      <c r="F25" s="798" t="s">
        <v>1145</v>
      </c>
      <c r="G25" s="799"/>
      <c r="H25" s="799"/>
      <c r="I25" s="800"/>
    </row>
    <row r="26" spans="1:9" x14ac:dyDescent="0.2">
      <c r="A26" s="85" t="s">
        <v>280</v>
      </c>
      <c r="B26" s="93" t="s">
        <v>1122</v>
      </c>
      <c r="C26" s="401">
        <v>1</v>
      </c>
      <c r="D26" s="459">
        <f>VLOOKUP(A26,'2021 Pricing'!A:B,2,FALSE)</f>
        <v>2750</v>
      </c>
      <c r="E26" s="491">
        <f t="shared" si="0"/>
        <v>2750</v>
      </c>
      <c r="F26" s="801"/>
      <c r="G26" s="802"/>
      <c r="H26" s="802"/>
      <c r="I26" s="803"/>
    </row>
    <row r="27" spans="1:9" ht="13.5" thickBot="1" x14ac:dyDescent="0.25">
      <c r="A27" s="85" t="s">
        <v>885</v>
      </c>
      <c r="B27" s="93" t="s">
        <v>886</v>
      </c>
      <c r="C27" s="401">
        <v>1</v>
      </c>
      <c r="D27" s="459">
        <f>VLOOKUP(A27,'2021 Pricing'!A:B,2,FALSE)</f>
        <v>1775</v>
      </c>
      <c r="E27" s="491">
        <f t="shared" si="0"/>
        <v>1775</v>
      </c>
      <c r="F27" s="801"/>
      <c r="G27" s="802"/>
      <c r="H27" s="802"/>
      <c r="I27" s="803"/>
    </row>
    <row r="28" spans="1:9" ht="16.5" thickBot="1" x14ac:dyDescent="0.25">
      <c r="A28" s="794" t="s">
        <v>1123</v>
      </c>
      <c r="B28" s="795"/>
      <c r="C28" s="795"/>
      <c r="D28" s="795"/>
      <c r="E28" s="796"/>
      <c r="F28" s="801"/>
      <c r="G28" s="802"/>
      <c r="H28" s="802"/>
      <c r="I28" s="803"/>
    </row>
    <row r="29" spans="1:9" ht="13.5" thickBot="1" x14ac:dyDescent="0.25">
      <c r="A29" s="85" t="s">
        <v>897</v>
      </c>
      <c r="B29" s="93" t="s">
        <v>1124</v>
      </c>
      <c r="C29" s="401">
        <v>1</v>
      </c>
      <c r="D29" s="459">
        <f>VLOOKUP(A29,'2021 Pricing'!A:B,2,FALSE)</f>
        <v>3920</v>
      </c>
      <c r="E29" s="491">
        <f t="shared" si="0"/>
        <v>3920</v>
      </c>
      <c r="F29" s="804"/>
      <c r="G29" s="805"/>
      <c r="H29" s="805"/>
      <c r="I29" s="806"/>
    </row>
    <row r="30" spans="1:9" ht="16.5" thickBot="1" x14ac:dyDescent="0.25">
      <c r="A30" s="794" t="s">
        <v>1187</v>
      </c>
      <c r="B30" s="795"/>
      <c r="C30" s="795"/>
      <c r="D30" s="795"/>
      <c r="E30" s="796"/>
      <c r="F30" s="506"/>
      <c r="G30" s="383"/>
      <c r="H30" s="383"/>
      <c r="I30" s="384"/>
    </row>
    <row r="31" spans="1:9" x14ac:dyDescent="0.2">
      <c r="A31" s="181" t="s">
        <v>1188</v>
      </c>
      <c r="B31" s="93" t="s">
        <v>1190</v>
      </c>
      <c r="C31" s="401">
        <v>1</v>
      </c>
      <c r="D31" s="459" t="e">
        <f>VLOOKUP(A31,'2021 Pricing'!A:B,2,FALSE)</f>
        <v>#N/A</v>
      </c>
      <c r="E31" s="491" t="e">
        <f t="shared" si="0"/>
        <v>#N/A</v>
      </c>
      <c r="F31" s="506"/>
      <c r="G31" s="383"/>
      <c r="H31" s="383"/>
      <c r="I31" s="384"/>
    </row>
    <row r="32" spans="1:9" ht="13.5" thickBot="1" x14ac:dyDescent="0.25">
      <c r="A32" s="181" t="s">
        <v>1189</v>
      </c>
      <c r="B32" s="93" t="s">
        <v>1191</v>
      </c>
      <c r="C32" s="401">
        <v>3</v>
      </c>
      <c r="D32" s="459" t="e">
        <f>VLOOKUP(A32,'2021 Pricing'!A:B,2,FALSE)</f>
        <v>#N/A</v>
      </c>
      <c r="E32" s="491" t="e">
        <f t="shared" si="0"/>
        <v>#N/A</v>
      </c>
      <c r="F32" s="506"/>
      <c r="G32" s="383"/>
      <c r="H32" s="383"/>
      <c r="I32" s="384"/>
    </row>
    <row r="33" spans="1:9" ht="16.5" thickBot="1" x14ac:dyDescent="0.3">
      <c r="A33" s="788" t="s">
        <v>1475</v>
      </c>
      <c r="B33" s="789"/>
      <c r="C33" s="789"/>
      <c r="D33" s="789"/>
      <c r="E33" s="790"/>
      <c r="F33" s="503"/>
      <c r="G33" s="94"/>
      <c r="H33" s="337"/>
      <c r="I33" s="95"/>
    </row>
    <row r="34" spans="1:9" ht="15" x14ac:dyDescent="0.25">
      <c r="A34" s="343" t="s">
        <v>1478</v>
      </c>
      <c r="B34" s="336" t="s">
        <v>1479</v>
      </c>
      <c r="C34" s="489">
        <v>1</v>
      </c>
      <c r="D34" s="495">
        <f>VLOOKUP(A34,'2021 Pricing'!A:B,2,FALSE)</f>
        <v>180</v>
      </c>
      <c r="E34" s="500">
        <f t="shared" si="0"/>
        <v>180</v>
      </c>
      <c r="F34" s="338"/>
      <c r="G34" s="339" t="s">
        <v>1476</v>
      </c>
      <c r="H34" s="339" t="s">
        <v>1286</v>
      </c>
      <c r="I34" s="340"/>
    </row>
    <row r="35" spans="1:9" ht="15" x14ac:dyDescent="0.25">
      <c r="A35" s="343" t="s">
        <v>1480</v>
      </c>
      <c r="B35" s="336" t="s">
        <v>1481</v>
      </c>
      <c r="C35" s="489">
        <v>3</v>
      </c>
      <c r="D35" s="495">
        <f>VLOOKUP(A35,'2021 Pricing'!A:B,2,FALSE)</f>
        <v>162</v>
      </c>
      <c r="E35" s="500">
        <f t="shared" si="0"/>
        <v>486</v>
      </c>
      <c r="F35" s="341" t="s">
        <v>740</v>
      </c>
      <c r="G35" s="386" t="s">
        <v>1380</v>
      </c>
      <c r="H35" s="386" t="s">
        <v>1381</v>
      </c>
      <c r="I35" s="562"/>
    </row>
    <row r="36" spans="1:9" ht="15" x14ac:dyDescent="0.25">
      <c r="A36" s="343" t="s">
        <v>1482</v>
      </c>
      <c r="B36" s="336" t="s">
        <v>1483</v>
      </c>
      <c r="C36" s="489">
        <v>3</v>
      </c>
      <c r="D36" s="495">
        <f>VLOOKUP(A36,'2021 Pricing'!A:B,2,FALSE)</f>
        <v>97</v>
      </c>
      <c r="E36" s="500">
        <f t="shared" si="0"/>
        <v>291</v>
      </c>
      <c r="F36" s="341" t="s">
        <v>1396</v>
      </c>
      <c r="G36" s="386" t="s">
        <v>768</v>
      </c>
      <c r="H36" s="386" t="s">
        <v>768</v>
      </c>
      <c r="I36" s="562"/>
    </row>
    <row r="37" spans="1:9" x14ac:dyDescent="0.2">
      <c r="A37" s="181"/>
      <c r="B37" s="93"/>
      <c r="C37" s="401"/>
      <c r="D37" s="492"/>
      <c r="E37" s="493"/>
      <c r="F37" s="341" t="s">
        <v>946</v>
      </c>
      <c r="G37" s="386" t="s">
        <v>748</v>
      </c>
      <c r="H37" s="386" t="s">
        <v>751</v>
      </c>
      <c r="I37" s="562"/>
    </row>
    <row r="38" spans="1:9" x14ac:dyDescent="0.2">
      <c r="A38" s="181"/>
      <c r="B38" s="93"/>
      <c r="C38" s="401"/>
      <c r="D38" s="492"/>
      <c r="E38" s="493"/>
      <c r="F38" s="341" t="s">
        <v>1460</v>
      </c>
      <c r="G38" s="386" t="s">
        <v>751</v>
      </c>
      <c r="H38" s="386" t="s">
        <v>751</v>
      </c>
      <c r="I38" s="562"/>
    </row>
    <row r="39" spans="1:9" x14ac:dyDescent="0.2">
      <c r="A39" s="181"/>
      <c r="B39" s="93"/>
      <c r="C39" s="401"/>
      <c r="D39" s="492"/>
      <c r="E39" s="493"/>
      <c r="F39" s="341" t="s">
        <v>744</v>
      </c>
      <c r="G39" s="386" t="s">
        <v>748</v>
      </c>
      <c r="H39" s="386" t="s">
        <v>751</v>
      </c>
      <c r="I39" s="562"/>
    </row>
    <row r="40" spans="1:9" ht="24" x14ac:dyDescent="0.2">
      <c r="A40" s="181"/>
      <c r="B40" s="93"/>
      <c r="C40" s="401"/>
      <c r="D40" s="492"/>
      <c r="E40" s="493"/>
      <c r="F40" s="342" t="s">
        <v>746</v>
      </c>
      <c r="G40" s="386" t="s">
        <v>1365</v>
      </c>
      <c r="H40" s="251" t="s">
        <v>1477</v>
      </c>
      <c r="I40" s="562"/>
    </row>
    <row r="41" spans="1:9" x14ac:dyDescent="0.2">
      <c r="A41" s="181"/>
      <c r="B41" s="93"/>
      <c r="C41" s="401"/>
      <c r="D41" s="492"/>
      <c r="E41" s="493"/>
      <c r="F41" s="341" t="s">
        <v>747</v>
      </c>
      <c r="G41" s="550" t="s">
        <v>1446</v>
      </c>
      <c r="H41" s="550"/>
      <c r="I41" s="562"/>
    </row>
    <row r="42" spans="1:9" ht="13.5" customHeight="1" x14ac:dyDescent="0.2">
      <c r="A42" s="181"/>
      <c r="B42" s="93"/>
      <c r="C42" s="401"/>
      <c r="D42" s="492"/>
      <c r="E42" s="493"/>
      <c r="F42" s="762" t="s">
        <v>1445</v>
      </c>
      <c r="G42" s="763"/>
      <c r="H42" s="763"/>
      <c r="I42" s="562"/>
    </row>
    <row r="43" spans="1:9" ht="13.5" thickBot="1" x14ac:dyDescent="0.25">
      <c r="A43" s="181"/>
      <c r="B43" s="93"/>
      <c r="C43" s="401"/>
      <c r="D43" s="492"/>
      <c r="E43" s="493"/>
      <c r="F43" s="764"/>
      <c r="G43" s="765"/>
      <c r="H43" s="765"/>
      <c r="I43" s="766"/>
    </row>
    <row r="44" spans="1:9" ht="16.5" thickBot="1" x14ac:dyDescent="0.3">
      <c r="A44" s="83" t="s">
        <v>78</v>
      </c>
      <c r="B44" s="84"/>
      <c r="C44" s="488"/>
      <c r="D44" s="494"/>
      <c r="E44" s="498"/>
      <c r="F44" s="503"/>
      <c r="G44" s="94"/>
      <c r="H44" s="337"/>
      <c r="I44" s="95"/>
    </row>
    <row r="45" spans="1:9" x14ac:dyDescent="0.2">
      <c r="A45" s="85" t="s">
        <v>303</v>
      </c>
      <c r="B45" s="93" t="s">
        <v>304</v>
      </c>
      <c r="C45" s="401">
        <v>1</v>
      </c>
      <c r="D45" s="459">
        <f>VLOOKUP(A45,'2021 Pricing'!A:B,2,FALSE)</f>
        <v>180</v>
      </c>
      <c r="E45" s="491">
        <f t="shared" ref="E45:E50" si="1">C45*D45</f>
        <v>180</v>
      </c>
      <c r="F45" s="774" t="s">
        <v>1125</v>
      </c>
      <c r="G45" s="775"/>
      <c r="H45" s="775"/>
      <c r="I45" s="776"/>
    </row>
    <row r="46" spans="1:9" x14ac:dyDescent="0.2">
      <c r="A46" s="85" t="s">
        <v>305</v>
      </c>
      <c r="B46" s="93" t="s">
        <v>306</v>
      </c>
      <c r="C46" s="401">
        <v>2</v>
      </c>
      <c r="D46" s="459">
        <f>VLOOKUP(A46,'2021 Pricing'!A:B,2,FALSE)</f>
        <v>171</v>
      </c>
      <c r="E46" s="491">
        <f t="shared" si="1"/>
        <v>342</v>
      </c>
      <c r="F46" s="777"/>
      <c r="G46" s="778"/>
      <c r="H46" s="778"/>
      <c r="I46" s="779"/>
    </row>
    <row r="47" spans="1:9" x14ac:dyDescent="0.2">
      <c r="A47" s="85" t="s">
        <v>307</v>
      </c>
      <c r="B47" s="93" t="s">
        <v>308</v>
      </c>
      <c r="C47" s="401">
        <v>3</v>
      </c>
      <c r="D47" s="459">
        <f>VLOOKUP(A47,'2021 Pricing'!A:B,2,FALSE)</f>
        <v>153</v>
      </c>
      <c r="E47" s="491">
        <f t="shared" si="1"/>
        <v>459</v>
      </c>
      <c r="F47" s="344"/>
      <c r="G47" s="377" t="s">
        <v>736</v>
      </c>
      <c r="H47" s="377" t="s">
        <v>1036</v>
      </c>
      <c r="I47" s="378"/>
    </row>
    <row r="48" spans="1:9" x14ac:dyDescent="0.2">
      <c r="A48" s="85" t="s">
        <v>309</v>
      </c>
      <c r="B48" s="93" t="s">
        <v>310</v>
      </c>
      <c r="C48" s="401">
        <v>4</v>
      </c>
      <c r="D48" s="459">
        <f>VLOOKUP(A48,'2021 Pricing'!A:B,2,FALSE)</f>
        <v>144</v>
      </c>
      <c r="E48" s="491">
        <f t="shared" si="1"/>
        <v>576</v>
      </c>
      <c r="F48" s="344" t="s">
        <v>741</v>
      </c>
      <c r="G48" s="377" t="s">
        <v>1128</v>
      </c>
      <c r="H48" s="377" t="s">
        <v>1128</v>
      </c>
      <c r="I48" s="787"/>
    </row>
    <row r="49" spans="1:9" x14ac:dyDescent="0.2">
      <c r="A49" s="85" t="s">
        <v>311</v>
      </c>
      <c r="B49" s="93" t="s">
        <v>312</v>
      </c>
      <c r="C49" s="401">
        <v>5</v>
      </c>
      <c r="D49" s="459">
        <f>VLOOKUP(A49,'2021 Pricing'!A:B,2,FALSE)</f>
        <v>131.4</v>
      </c>
      <c r="E49" s="491">
        <f t="shared" si="1"/>
        <v>657</v>
      </c>
      <c r="F49" s="344" t="s">
        <v>946</v>
      </c>
      <c r="G49" s="377" t="s">
        <v>751</v>
      </c>
      <c r="H49" s="377" t="s">
        <v>748</v>
      </c>
      <c r="I49" s="787"/>
    </row>
    <row r="50" spans="1:9" x14ac:dyDescent="0.2">
      <c r="A50" s="85" t="s">
        <v>1094</v>
      </c>
      <c r="B50" s="93" t="s">
        <v>1095</v>
      </c>
      <c r="C50" s="401">
        <v>1</v>
      </c>
      <c r="D50" s="459">
        <f>VLOOKUP(A50,'2021 Pricing'!A:B,2,FALSE)</f>
        <v>88</v>
      </c>
      <c r="E50" s="491">
        <f t="shared" si="1"/>
        <v>88</v>
      </c>
      <c r="F50" s="344" t="s">
        <v>743</v>
      </c>
      <c r="G50" s="114" t="s">
        <v>751</v>
      </c>
      <c r="H50" s="114" t="s">
        <v>751</v>
      </c>
      <c r="I50" s="787"/>
    </row>
    <row r="51" spans="1:9" ht="13.5" thickBot="1" x14ac:dyDescent="0.25">
      <c r="A51" s="85"/>
      <c r="B51" s="93"/>
      <c r="C51" s="401"/>
      <c r="D51" s="492"/>
      <c r="E51" s="501"/>
      <c r="F51" s="344" t="s">
        <v>744</v>
      </c>
      <c r="G51" s="114" t="s">
        <v>751</v>
      </c>
      <c r="H51" s="114" t="s">
        <v>748</v>
      </c>
      <c r="I51" s="787"/>
    </row>
    <row r="52" spans="1:9" ht="16.5" customHeight="1" thickBot="1" x14ac:dyDescent="0.3">
      <c r="A52" s="83" t="s">
        <v>77</v>
      </c>
      <c r="B52" s="84"/>
      <c r="C52" s="488"/>
      <c r="D52" s="494"/>
      <c r="E52" s="498"/>
      <c r="F52" s="773" t="s">
        <v>746</v>
      </c>
      <c r="G52" s="786" t="s">
        <v>1129</v>
      </c>
      <c r="H52" s="786" t="s">
        <v>1130</v>
      </c>
      <c r="I52" s="787"/>
    </row>
    <row r="53" spans="1:9" x14ac:dyDescent="0.2">
      <c r="A53" s="85" t="s">
        <v>294</v>
      </c>
      <c r="B53" s="93" t="s">
        <v>295</v>
      </c>
      <c r="C53" s="401">
        <v>1</v>
      </c>
      <c r="D53" s="459">
        <f>VLOOKUP(A53,'2021 Pricing'!A:B,2,FALSE)</f>
        <v>240</v>
      </c>
      <c r="E53" s="491">
        <f t="shared" ref="E53:E55" si="2">C53*D53</f>
        <v>240</v>
      </c>
      <c r="F53" s="773"/>
      <c r="G53" s="786"/>
      <c r="H53" s="786"/>
      <c r="I53" s="787"/>
    </row>
    <row r="54" spans="1:9" x14ac:dyDescent="0.2">
      <c r="A54" s="85" t="s">
        <v>296</v>
      </c>
      <c r="B54" s="93" t="s">
        <v>297</v>
      </c>
      <c r="C54" s="401">
        <v>2</v>
      </c>
      <c r="D54" s="459">
        <f>VLOOKUP(A54,'2021 Pricing'!A:B,2,FALSE)</f>
        <v>228</v>
      </c>
      <c r="E54" s="491">
        <f t="shared" si="2"/>
        <v>456</v>
      </c>
      <c r="F54" s="773"/>
      <c r="G54" s="786"/>
      <c r="H54" s="786"/>
      <c r="I54" s="787"/>
    </row>
    <row r="55" spans="1:9" x14ac:dyDescent="0.2">
      <c r="A55" s="85" t="s">
        <v>298</v>
      </c>
      <c r="B55" s="93" t="s">
        <v>299</v>
      </c>
      <c r="C55" s="401">
        <v>3</v>
      </c>
      <c r="D55" s="459">
        <f>VLOOKUP(A55,'2021 Pricing'!A:B,2,FALSE)</f>
        <v>204</v>
      </c>
      <c r="E55" s="491">
        <f t="shared" si="2"/>
        <v>612</v>
      </c>
      <c r="F55" s="68" t="s">
        <v>769</v>
      </c>
      <c r="G55" s="613" t="s">
        <v>1131</v>
      </c>
      <c r="H55" s="613"/>
      <c r="I55" s="787"/>
    </row>
    <row r="56" spans="1:9" x14ac:dyDescent="0.2">
      <c r="A56" s="85"/>
      <c r="B56" s="93"/>
      <c r="C56" s="401"/>
      <c r="D56" s="492"/>
      <c r="E56" s="501"/>
      <c r="F56" s="780" t="s">
        <v>1201</v>
      </c>
      <c r="G56" s="781"/>
      <c r="H56" s="781"/>
      <c r="I56" s="782"/>
    </row>
    <row r="57" spans="1:9" ht="13.5" thickBot="1" x14ac:dyDescent="0.25">
      <c r="A57" s="335"/>
      <c r="B57" s="182"/>
      <c r="C57" s="490"/>
      <c r="D57" s="496"/>
      <c r="E57" s="502"/>
      <c r="F57" s="783"/>
      <c r="G57" s="784"/>
      <c r="H57" s="784"/>
      <c r="I57" s="785"/>
    </row>
  </sheetData>
  <mergeCells count="29">
    <mergeCell ref="A1:I1"/>
    <mergeCell ref="A33:E33"/>
    <mergeCell ref="A2:I2"/>
    <mergeCell ref="A15:E15"/>
    <mergeCell ref="A19:E19"/>
    <mergeCell ref="A30:E30"/>
    <mergeCell ref="A28:E28"/>
    <mergeCell ref="A25:E25"/>
    <mergeCell ref="A23:E23"/>
    <mergeCell ref="F21:I24"/>
    <mergeCell ref="F25:I29"/>
    <mergeCell ref="G17:I18"/>
    <mergeCell ref="F45:I46"/>
    <mergeCell ref="F56:I57"/>
    <mergeCell ref="G52:G54"/>
    <mergeCell ref="H52:H54"/>
    <mergeCell ref="F52:F54"/>
    <mergeCell ref="I48:I55"/>
    <mergeCell ref="G55:H55"/>
    <mergeCell ref="G41:H41"/>
    <mergeCell ref="F42:H43"/>
    <mergeCell ref="I35:I43"/>
    <mergeCell ref="F4:I5"/>
    <mergeCell ref="F19:I20"/>
    <mergeCell ref="F13:F16"/>
    <mergeCell ref="G13:G16"/>
    <mergeCell ref="H13:H16"/>
    <mergeCell ref="I13:I16"/>
    <mergeCell ref="F17:F18"/>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82590-2E88-4585-BA1D-027E0986CDC6}">
  <sheetPr>
    <tabColor theme="8" tint="0.39997558519241921"/>
  </sheetPr>
  <dimension ref="A1:R207"/>
  <sheetViews>
    <sheetView topLeftCell="B97" zoomScaleNormal="100" workbookViewId="0">
      <selection activeCell="F126" sqref="F126"/>
    </sheetView>
  </sheetViews>
  <sheetFormatPr defaultRowHeight="12.75" x14ac:dyDescent="0.2"/>
  <cols>
    <col min="1" max="1" width="0" hidden="1" customWidth="1"/>
    <col min="2" max="2" width="24.5703125" customWidth="1"/>
    <col min="3" max="3" width="48.28515625" bestFit="1" customWidth="1"/>
    <col min="4" max="4" width="6" style="109" bestFit="1" customWidth="1"/>
    <col min="5" max="5" width="20" style="189" customWidth="1"/>
    <col min="6" max="6" width="17.85546875" style="189" customWidth="1"/>
    <col min="7" max="7" width="28.5703125" style="109" customWidth="1"/>
    <col min="8" max="10" width="27.7109375" style="109" customWidth="1"/>
    <col min="11" max="12" width="17.85546875" style="109" customWidth="1"/>
    <col min="13" max="13" width="18.85546875" style="109" customWidth="1"/>
    <col min="14" max="15" width="17.85546875" style="109" customWidth="1"/>
    <col min="17" max="17" width="21.7109375" customWidth="1"/>
    <col min="18" max="18" width="90.5703125" customWidth="1"/>
  </cols>
  <sheetData>
    <row r="1" spans="1:18" ht="18.75" thickBot="1" x14ac:dyDescent="0.3">
      <c r="B1" s="620" t="s">
        <v>1755</v>
      </c>
      <c r="C1" s="621"/>
      <c r="D1" s="621"/>
      <c r="E1" s="621"/>
      <c r="F1" s="621"/>
      <c r="G1" s="621"/>
      <c r="H1" s="621"/>
      <c r="I1" s="621"/>
      <c r="J1" s="621"/>
    </row>
    <row r="2" spans="1:18" ht="24" thickBot="1" x14ac:dyDescent="0.4">
      <c r="B2" s="906" t="s">
        <v>984</v>
      </c>
      <c r="C2" s="907"/>
      <c r="D2" s="907"/>
      <c r="E2" s="907"/>
      <c r="F2" s="907"/>
      <c r="G2" s="79"/>
      <c r="H2" s="79"/>
      <c r="I2" s="79"/>
      <c r="J2" s="79"/>
      <c r="K2" s="79"/>
      <c r="L2" s="79"/>
      <c r="M2" s="79"/>
      <c r="N2" s="79"/>
      <c r="O2" s="80"/>
    </row>
    <row r="3" spans="1:18" ht="13.5" thickBot="1" x14ac:dyDescent="0.25">
      <c r="B3" s="25" t="s">
        <v>29</v>
      </c>
      <c r="C3" s="26" t="s">
        <v>30</v>
      </c>
      <c r="D3" s="26" t="s">
        <v>1732</v>
      </c>
      <c r="E3" s="195" t="s">
        <v>503</v>
      </c>
      <c r="F3" s="446" t="s">
        <v>1169</v>
      </c>
      <c r="G3" s="817" t="s">
        <v>937</v>
      </c>
      <c r="H3" s="818"/>
      <c r="I3" s="818"/>
      <c r="J3" s="818"/>
      <c r="K3" s="818"/>
      <c r="L3" s="818"/>
      <c r="M3" s="818"/>
      <c r="N3" s="818"/>
      <c r="O3" s="819"/>
    </row>
    <row r="4" spans="1:18" ht="16.5" thickBot="1" x14ac:dyDescent="0.25">
      <c r="B4" s="896" t="s">
        <v>1132</v>
      </c>
      <c r="C4" s="897"/>
      <c r="D4" s="897"/>
      <c r="E4" s="897"/>
      <c r="F4" s="898"/>
      <c r="G4" s="69"/>
      <c r="H4" s="69"/>
      <c r="I4" s="69"/>
      <c r="J4" s="69"/>
      <c r="K4" s="69"/>
      <c r="L4" s="69"/>
      <c r="M4" s="69"/>
      <c r="N4" s="69"/>
      <c r="O4" s="70"/>
    </row>
    <row r="5" spans="1:18" x14ac:dyDescent="0.2">
      <c r="B5" s="39" t="s">
        <v>555</v>
      </c>
      <c r="C5" s="262" t="s">
        <v>45</v>
      </c>
      <c r="D5" s="402">
        <v>1</v>
      </c>
      <c r="E5" s="207">
        <f>VLOOKUP(B5,'2021 Pricing'!A:B,2,FALSE)</f>
        <v>270</v>
      </c>
      <c r="F5" s="507">
        <f>D5*E5</f>
        <v>270</v>
      </c>
      <c r="G5" s="714" t="s">
        <v>1133</v>
      </c>
      <c r="H5" s="591"/>
      <c r="I5" s="591"/>
      <c r="J5" s="591"/>
      <c r="K5" s="591"/>
      <c r="L5" s="591"/>
      <c r="M5" s="591"/>
      <c r="N5" s="591"/>
      <c r="O5" s="592"/>
    </row>
    <row r="6" spans="1:18" x14ac:dyDescent="0.2">
      <c r="B6" s="39" t="s">
        <v>556</v>
      </c>
      <c r="C6" s="262" t="s">
        <v>51</v>
      </c>
      <c r="D6" s="402">
        <v>2</v>
      </c>
      <c r="E6" s="207">
        <f>VLOOKUP(B6,'2021 Pricing'!A:B,2,FALSE)</f>
        <v>256.5</v>
      </c>
      <c r="F6" s="507">
        <f t="shared" ref="F6:F69" si="0">D6*E6</f>
        <v>513</v>
      </c>
      <c r="G6" s="797"/>
      <c r="H6" s="595"/>
      <c r="I6" s="595"/>
      <c r="J6" s="595"/>
      <c r="K6" s="595"/>
      <c r="L6" s="595"/>
      <c r="M6" s="595"/>
      <c r="N6" s="595"/>
      <c r="O6" s="596"/>
    </row>
    <row r="7" spans="1:18" ht="13.5" thickBot="1" x14ac:dyDescent="0.25">
      <c r="B7" s="39" t="s">
        <v>557</v>
      </c>
      <c r="C7" s="21" t="s">
        <v>52</v>
      </c>
      <c r="D7" s="402">
        <v>3</v>
      </c>
      <c r="E7" s="207">
        <f>VLOOKUP(B7,'2021 Pricing'!A:B,2,FALSE)</f>
        <v>229.67</v>
      </c>
      <c r="F7" s="507">
        <f t="shared" si="0"/>
        <v>689.01</v>
      </c>
      <c r="G7" s="827" t="s">
        <v>1266</v>
      </c>
      <c r="H7" s="828"/>
      <c r="I7" s="828"/>
      <c r="J7" s="828"/>
      <c r="K7" s="828"/>
      <c r="L7" s="828"/>
      <c r="M7" s="828"/>
      <c r="N7" s="828"/>
      <c r="O7" s="829"/>
    </row>
    <row r="8" spans="1:18" ht="16.5" thickBot="1" x14ac:dyDescent="0.25">
      <c r="B8" s="896" t="s">
        <v>1288</v>
      </c>
      <c r="C8" s="897"/>
      <c r="D8" s="897"/>
      <c r="E8" s="897"/>
      <c r="F8" s="898"/>
      <c r="G8" s="240"/>
      <c r="H8" s="240"/>
      <c r="I8" s="240"/>
      <c r="J8" s="240"/>
      <c r="K8" s="240"/>
      <c r="L8" s="240"/>
      <c r="M8" s="240"/>
      <c r="N8" s="240"/>
      <c r="O8" s="263"/>
      <c r="Q8" t="s">
        <v>1320</v>
      </c>
    </row>
    <row r="9" spans="1:18" ht="14.25" x14ac:dyDescent="0.2">
      <c r="B9" s="517" t="s">
        <v>1274</v>
      </c>
      <c r="C9" s="515" t="s">
        <v>1275</v>
      </c>
      <c r="D9" s="516">
        <v>1</v>
      </c>
      <c r="E9" s="512">
        <f>VLOOKUP(B9,'2021 Pricing'!A:B,2,FALSE)</f>
        <v>430</v>
      </c>
      <c r="F9" s="513">
        <f t="shared" si="0"/>
        <v>430</v>
      </c>
      <c r="G9" s="264"/>
      <c r="H9" s="265" t="s">
        <v>1289</v>
      </c>
      <c r="I9" s="265" t="s">
        <v>1286</v>
      </c>
      <c r="J9" s="265" t="s">
        <v>1287</v>
      </c>
      <c r="K9" s="348" t="s">
        <v>736</v>
      </c>
      <c r="L9" s="348" t="s">
        <v>978</v>
      </c>
      <c r="M9" s="348" t="s">
        <v>1173</v>
      </c>
      <c r="N9" s="350" t="s">
        <v>940</v>
      </c>
      <c r="O9" s="130" t="s">
        <v>941</v>
      </c>
      <c r="Q9" s="241" t="s">
        <v>29</v>
      </c>
      <c r="R9" s="241" t="s">
        <v>30</v>
      </c>
    </row>
    <row r="10" spans="1:18" ht="14.25" x14ac:dyDescent="0.2">
      <c r="B10" s="517" t="s">
        <v>1276</v>
      </c>
      <c r="C10" s="515" t="s">
        <v>1277</v>
      </c>
      <c r="D10" s="516">
        <v>3</v>
      </c>
      <c r="E10" s="512">
        <f>VLOOKUP(B10,'2021 Pricing'!A:B,2,FALSE)</f>
        <v>387</v>
      </c>
      <c r="F10" s="513">
        <f t="shared" si="0"/>
        <v>1161</v>
      </c>
      <c r="G10" s="68" t="s">
        <v>967</v>
      </c>
      <c r="H10" s="347" t="s">
        <v>748</v>
      </c>
      <c r="I10" s="347" t="s">
        <v>926</v>
      </c>
      <c r="J10" s="347" t="s">
        <v>749</v>
      </c>
      <c r="K10" s="347" t="s">
        <v>748</v>
      </c>
      <c r="L10" s="347" t="s">
        <v>926</v>
      </c>
      <c r="M10" s="347" t="s">
        <v>748</v>
      </c>
      <c r="N10" s="347" t="s">
        <v>749</v>
      </c>
      <c r="O10" s="186" t="s">
        <v>749</v>
      </c>
      <c r="Q10" s="242" t="s">
        <v>1294</v>
      </c>
      <c r="R10" s="242" t="s">
        <v>1295</v>
      </c>
    </row>
    <row r="11" spans="1:18" ht="28.5" x14ac:dyDescent="0.2">
      <c r="A11" s="54" t="s">
        <v>1151</v>
      </c>
      <c r="B11" s="517" t="s">
        <v>1278</v>
      </c>
      <c r="C11" s="515" t="s">
        <v>1279</v>
      </c>
      <c r="D11" s="516">
        <v>1</v>
      </c>
      <c r="E11" s="512">
        <f>VLOOKUP(B11,'2021 Pricing'!A:B,2,FALSE)</f>
        <v>630</v>
      </c>
      <c r="F11" s="513">
        <f t="shared" si="0"/>
        <v>630</v>
      </c>
      <c r="G11" s="68" t="s">
        <v>739</v>
      </c>
      <c r="H11" s="347" t="s">
        <v>752</v>
      </c>
      <c r="I11" s="347" t="s">
        <v>752</v>
      </c>
      <c r="J11" s="347" t="s">
        <v>752</v>
      </c>
      <c r="K11" s="347" t="s">
        <v>751</v>
      </c>
      <c r="L11" s="347" t="s">
        <v>751</v>
      </c>
      <c r="M11" s="347" t="s">
        <v>751</v>
      </c>
      <c r="N11" s="349" t="s">
        <v>752</v>
      </c>
      <c r="O11" s="186" t="s">
        <v>752</v>
      </c>
      <c r="Q11" s="242" t="s">
        <v>1296</v>
      </c>
      <c r="R11" s="242" t="s">
        <v>1297</v>
      </c>
    </row>
    <row r="12" spans="1:18" ht="14.25" x14ac:dyDescent="0.2">
      <c r="B12" s="517" t="s">
        <v>1280</v>
      </c>
      <c r="C12" s="515" t="s">
        <v>1281</v>
      </c>
      <c r="D12" s="516">
        <v>3</v>
      </c>
      <c r="E12" s="512">
        <f>VLOOKUP(B12,'2021 Pricing'!A:B,2,FALSE)</f>
        <v>567</v>
      </c>
      <c r="F12" s="513">
        <f t="shared" si="0"/>
        <v>1701</v>
      </c>
      <c r="G12" s="68" t="s">
        <v>740</v>
      </c>
      <c r="H12" s="347" t="s">
        <v>1380</v>
      </c>
      <c r="I12" s="347" t="s">
        <v>1381</v>
      </c>
      <c r="J12" s="347" t="s">
        <v>1381</v>
      </c>
      <c r="K12" s="347" t="s">
        <v>751</v>
      </c>
      <c r="L12" s="347" t="s">
        <v>751</v>
      </c>
      <c r="M12" s="347" t="s">
        <v>751</v>
      </c>
      <c r="N12" s="347" t="s">
        <v>752</v>
      </c>
      <c r="O12" s="186" t="s">
        <v>971</v>
      </c>
      <c r="P12" s="66"/>
      <c r="Q12" s="242" t="s">
        <v>1298</v>
      </c>
      <c r="R12" s="242" t="s">
        <v>1299</v>
      </c>
    </row>
    <row r="13" spans="1:18" ht="14.25" x14ac:dyDescent="0.2">
      <c r="B13" s="517" t="s">
        <v>1282</v>
      </c>
      <c r="C13" s="515" t="s">
        <v>1283</v>
      </c>
      <c r="D13" s="516">
        <v>3</v>
      </c>
      <c r="E13" s="512">
        <f>VLOOKUP(B13,'2021 Pricing'!A:B,2,FALSE)</f>
        <v>232</v>
      </c>
      <c r="F13" s="513">
        <f t="shared" si="0"/>
        <v>696</v>
      </c>
      <c r="G13" s="68" t="s">
        <v>741</v>
      </c>
      <c r="H13" s="347" t="s">
        <v>753</v>
      </c>
      <c r="I13" s="347" t="s">
        <v>751</v>
      </c>
      <c r="J13" s="347" t="s">
        <v>751</v>
      </c>
      <c r="K13" s="349" t="s">
        <v>753</v>
      </c>
      <c r="L13" s="347" t="s">
        <v>753</v>
      </c>
      <c r="M13" s="347" t="s">
        <v>753</v>
      </c>
      <c r="N13" s="349" t="s">
        <v>753</v>
      </c>
      <c r="O13" s="186" t="s">
        <v>753</v>
      </c>
      <c r="Q13" s="242" t="s">
        <v>1300</v>
      </c>
      <c r="R13" s="242" t="s">
        <v>1301</v>
      </c>
    </row>
    <row r="14" spans="1:18" ht="14.25" x14ac:dyDescent="0.2">
      <c r="B14" s="517" t="s">
        <v>1284</v>
      </c>
      <c r="C14" s="515" t="s">
        <v>1285</v>
      </c>
      <c r="D14" s="516">
        <v>3</v>
      </c>
      <c r="E14" s="512">
        <f>VLOOKUP(B14,'2021 Pricing'!A:B,2,FALSE)</f>
        <v>340</v>
      </c>
      <c r="F14" s="513">
        <f t="shared" si="0"/>
        <v>1020</v>
      </c>
      <c r="G14" s="68" t="s">
        <v>946</v>
      </c>
      <c r="H14" s="347">
        <f>-E80</f>
        <v>-152.5</v>
      </c>
      <c r="I14" s="347" t="s">
        <v>751</v>
      </c>
      <c r="J14" s="347" t="s">
        <v>751</v>
      </c>
      <c r="K14" s="349" t="s">
        <v>751</v>
      </c>
      <c r="L14" s="349" t="s">
        <v>751</v>
      </c>
      <c r="M14" s="349" t="s">
        <v>751</v>
      </c>
      <c r="N14" s="349" t="s">
        <v>751</v>
      </c>
      <c r="O14" s="186" t="s">
        <v>751</v>
      </c>
      <c r="Q14" s="242" t="s">
        <v>1302</v>
      </c>
      <c r="R14" s="242" t="s">
        <v>1303</v>
      </c>
    </row>
    <row r="15" spans="1:18" ht="14.25" x14ac:dyDescent="0.2">
      <c r="B15" s="9" t="s">
        <v>594</v>
      </c>
      <c r="C15" s="163" t="s">
        <v>830</v>
      </c>
      <c r="D15" s="380">
        <v>1</v>
      </c>
      <c r="E15" s="207">
        <f>VLOOKUP(B15,'2021 Pricing'!A:B,2,FALSE)</f>
        <v>287</v>
      </c>
      <c r="F15" s="507">
        <f t="shared" si="0"/>
        <v>287</v>
      </c>
      <c r="G15" s="68" t="s">
        <v>742</v>
      </c>
      <c r="H15" s="347" t="s">
        <v>748</v>
      </c>
      <c r="I15" s="347" t="s">
        <v>1255</v>
      </c>
      <c r="J15" s="347" t="s">
        <v>1255</v>
      </c>
      <c r="K15" s="346" t="s">
        <v>1255</v>
      </c>
      <c r="L15" s="346" t="s">
        <v>1255</v>
      </c>
      <c r="M15" s="346" t="s">
        <v>1255</v>
      </c>
      <c r="N15" s="346" t="s">
        <v>1255</v>
      </c>
      <c r="O15" s="186" t="s">
        <v>748</v>
      </c>
      <c r="Q15" s="242" t="s">
        <v>1304</v>
      </c>
      <c r="R15" s="242" t="s">
        <v>1305</v>
      </c>
    </row>
    <row r="16" spans="1:18" ht="14.25" x14ac:dyDescent="0.2">
      <c r="B16" s="9" t="s">
        <v>595</v>
      </c>
      <c r="C16" s="163" t="s">
        <v>831</v>
      </c>
      <c r="D16" s="380">
        <v>2</v>
      </c>
      <c r="E16" s="207">
        <f>VLOOKUP(B16,'2021 Pricing'!A:B,2,FALSE)</f>
        <v>277</v>
      </c>
      <c r="F16" s="507">
        <f t="shared" si="0"/>
        <v>554</v>
      </c>
      <c r="G16" s="68" t="s">
        <v>744</v>
      </c>
      <c r="H16" s="347" t="s">
        <v>748</v>
      </c>
      <c r="I16" s="347" t="s">
        <v>751</v>
      </c>
      <c r="J16" s="347" t="s">
        <v>751</v>
      </c>
      <c r="K16" s="349" t="s">
        <v>751</v>
      </c>
      <c r="L16" s="349" t="s">
        <v>751</v>
      </c>
      <c r="M16" s="347" t="s">
        <v>751</v>
      </c>
      <c r="N16" s="349" t="s">
        <v>751</v>
      </c>
      <c r="O16" s="186" t="s">
        <v>748</v>
      </c>
      <c r="Q16" s="242" t="s">
        <v>1306</v>
      </c>
      <c r="R16" s="242" t="s">
        <v>1307</v>
      </c>
    </row>
    <row r="17" spans="2:18" ht="14.25" x14ac:dyDescent="0.2">
      <c r="B17" s="9" t="s">
        <v>597</v>
      </c>
      <c r="C17" s="163" t="s">
        <v>832</v>
      </c>
      <c r="D17" s="380">
        <v>5</v>
      </c>
      <c r="E17" s="207">
        <f>VLOOKUP(B17,'2021 Pricing'!A:B,2,FALSE)</f>
        <v>209.5</v>
      </c>
      <c r="F17" s="507">
        <f t="shared" si="0"/>
        <v>1047.5</v>
      </c>
      <c r="G17" s="68" t="s">
        <v>1160</v>
      </c>
      <c r="H17" s="349" t="s">
        <v>751</v>
      </c>
      <c r="I17" s="347" t="s">
        <v>751</v>
      </c>
      <c r="J17" s="347" t="s">
        <v>751</v>
      </c>
      <c r="K17" s="349" t="s">
        <v>751</v>
      </c>
      <c r="L17" s="349" t="s">
        <v>751</v>
      </c>
      <c r="M17" s="347" t="s">
        <v>751</v>
      </c>
      <c r="N17" s="349" t="s">
        <v>751</v>
      </c>
      <c r="O17" s="351" t="s">
        <v>748</v>
      </c>
      <c r="Q17" s="242" t="s">
        <v>1308</v>
      </c>
      <c r="R17" s="242" t="s">
        <v>1309</v>
      </c>
    </row>
    <row r="18" spans="2:18" ht="14.25" x14ac:dyDescent="0.2">
      <c r="B18" s="9" t="s">
        <v>599</v>
      </c>
      <c r="C18" s="163" t="s">
        <v>1018</v>
      </c>
      <c r="D18" s="380">
        <v>1</v>
      </c>
      <c r="E18" s="207">
        <f>VLOOKUP(B18,'2021 Pricing'!A:B,2,FALSE)</f>
        <v>453</v>
      </c>
      <c r="F18" s="507">
        <f t="shared" si="0"/>
        <v>453</v>
      </c>
      <c r="G18" s="68" t="s">
        <v>1291</v>
      </c>
      <c r="H18" s="349" t="s">
        <v>1292</v>
      </c>
      <c r="I18" s="347" t="s">
        <v>1293</v>
      </c>
      <c r="J18" s="347" t="s">
        <v>1293</v>
      </c>
      <c r="K18" s="347" t="s">
        <v>1293</v>
      </c>
      <c r="L18" s="347" t="s">
        <v>1293</v>
      </c>
      <c r="M18" s="239"/>
      <c r="N18" s="347" t="s">
        <v>1293</v>
      </c>
      <c r="O18" s="186" t="s">
        <v>1293</v>
      </c>
      <c r="Q18" s="242" t="s">
        <v>1310</v>
      </c>
      <c r="R18" s="242" t="s">
        <v>1311</v>
      </c>
    </row>
    <row r="19" spans="2:18" ht="14.25" x14ac:dyDescent="0.2">
      <c r="B19" s="9" t="s">
        <v>596</v>
      </c>
      <c r="C19" s="163" t="s">
        <v>1019</v>
      </c>
      <c r="D19" s="380">
        <v>2</v>
      </c>
      <c r="E19" s="207">
        <f>VLOOKUP(B19,'2021 Pricing'!A:B,2,FALSE)</f>
        <v>464</v>
      </c>
      <c r="F19" s="507">
        <f t="shared" si="0"/>
        <v>928</v>
      </c>
      <c r="G19" s="68" t="s">
        <v>1290</v>
      </c>
      <c r="H19" s="349" t="s">
        <v>748</v>
      </c>
      <c r="I19" s="347" t="s">
        <v>748</v>
      </c>
      <c r="J19" s="347" t="s">
        <v>751</v>
      </c>
      <c r="K19" s="237" t="s">
        <v>748</v>
      </c>
      <c r="L19" s="238" t="s">
        <v>748</v>
      </c>
      <c r="M19" s="239" t="s">
        <v>748</v>
      </c>
      <c r="N19" s="237" t="s">
        <v>751</v>
      </c>
      <c r="O19" s="244" t="s">
        <v>748</v>
      </c>
      <c r="Q19" s="242" t="s">
        <v>1312</v>
      </c>
      <c r="R19" s="242" t="s">
        <v>1313</v>
      </c>
    </row>
    <row r="20" spans="2:18" ht="14.25" x14ac:dyDescent="0.2">
      <c r="B20" s="67" t="s">
        <v>979</v>
      </c>
      <c r="C20" s="201" t="s">
        <v>1020</v>
      </c>
      <c r="D20" s="407">
        <v>3</v>
      </c>
      <c r="E20" s="207">
        <f>VLOOKUP(B20,'2021 Pricing'!A:B,2,FALSE)</f>
        <v>410</v>
      </c>
      <c r="F20" s="507">
        <f t="shared" si="0"/>
        <v>1230</v>
      </c>
      <c r="G20" s="820" t="s">
        <v>927</v>
      </c>
      <c r="H20" s="830" t="s">
        <v>1035</v>
      </c>
      <c r="I20" s="590" t="s">
        <v>1091</v>
      </c>
      <c r="J20" s="590" t="s">
        <v>1091</v>
      </c>
      <c r="K20" s="830" t="s">
        <v>1035</v>
      </c>
      <c r="L20" s="830" t="s">
        <v>1035</v>
      </c>
      <c r="M20" s="822" t="s">
        <v>928</v>
      </c>
      <c r="N20" s="590" t="s">
        <v>1035</v>
      </c>
      <c r="O20" s="726"/>
      <c r="Q20" s="242" t="s">
        <v>1314</v>
      </c>
      <c r="R20" s="242" t="s">
        <v>1315</v>
      </c>
    </row>
    <row r="21" spans="2:18" ht="14.25" x14ac:dyDescent="0.2">
      <c r="B21" s="9" t="s">
        <v>598</v>
      </c>
      <c r="C21" s="163" t="s">
        <v>1021</v>
      </c>
      <c r="D21" s="380">
        <v>5</v>
      </c>
      <c r="E21" s="207">
        <f>VLOOKUP(B21,'2021 Pricing'!A:B,2,FALSE)</f>
        <v>397</v>
      </c>
      <c r="F21" s="507">
        <f t="shared" si="0"/>
        <v>1985</v>
      </c>
      <c r="G21" s="821"/>
      <c r="H21" s="830"/>
      <c r="I21" s="594"/>
      <c r="J21" s="594"/>
      <c r="K21" s="830"/>
      <c r="L21" s="830"/>
      <c r="M21" s="823"/>
      <c r="N21" s="594"/>
      <c r="O21" s="596"/>
      <c r="Q21" s="242" t="s">
        <v>1316</v>
      </c>
      <c r="R21" s="242" t="s">
        <v>1317</v>
      </c>
    </row>
    <row r="22" spans="2:18" ht="14.25" x14ac:dyDescent="0.2">
      <c r="B22" s="202" t="s">
        <v>660</v>
      </c>
      <c r="C22" s="203" t="s">
        <v>1219</v>
      </c>
      <c r="D22" s="404">
        <v>1</v>
      </c>
      <c r="E22" s="207">
        <f>VLOOKUP(B22,'2021 Pricing'!A:B,2,FALSE)</f>
        <v>233</v>
      </c>
      <c r="F22" s="507">
        <f t="shared" si="0"/>
        <v>233</v>
      </c>
      <c r="G22" s="718" t="s">
        <v>746</v>
      </c>
      <c r="H22" s="550" t="s">
        <v>1031</v>
      </c>
      <c r="I22" s="590" t="s">
        <v>1484</v>
      </c>
      <c r="J22" s="725"/>
      <c r="K22" s="725"/>
      <c r="L22" s="725"/>
      <c r="M22" s="725"/>
      <c r="N22" s="831"/>
      <c r="O22" s="824" t="s">
        <v>945</v>
      </c>
      <c r="Q22" s="242" t="s">
        <v>1318</v>
      </c>
      <c r="R22" s="242" t="s">
        <v>1319</v>
      </c>
    </row>
    <row r="23" spans="2:18" x14ac:dyDescent="0.2">
      <c r="B23" s="202" t="s">
        <v>661</v>
      </c>
      <c r="C23" s="203" t="s">
        <v>1220</v>
      </c>
      <c r="D23" s="404">
        <v>2</v>
      </c>
      <c r="E23" s="207">
        <f>VLOOKUP(B23,'2021 Pricing'!A:B,2,FALSE)</f>
        <v>221</v>
      </c>
      <c r="F23" s="507">
        <f t="shared" si="0"/>
        <v>442</v>
      </c>
      <c r="G23" s="719"/>
      <c r="H23" s="550"/>
      <c r="I23" s="593"/>
      <c r="J23" s="591"/>
      <c r="K23" s="591"/>
      <c r="L23" s="591"/>
      <c r="M23" s="591"/>
      <c r="N23" s="832"/>
      <c r="O23" s="825"/>
    </row>
    <row r="24" spans="2:18" x14ac:dyDescent="0.2">
      <c r="B24" s="202" t="s">
        <v>662</v>
      </c>
      <c r="C24" s="203" t="s">
        <v>1221</v>
      </c>
      <c r="D24" s="404">
        <v>5</v>
      </c>
      <c r="E24" s="207">
        <f>VLOOKUP(B24,'2021 Pricing'!A:B,2,FALSE)</f>
        <v>187.5</v>
      </c>
      <c r="F24" s="507">
        <f t="shared" si="0"/>
        <v>937.5</v>
      </c>
      <c r="G24" s="719"/>
      <c r="H24" s="550"/>
      <c r="I24" s="593"/>
      <c r="J24" s="591"/>
      <c r="K24" s="591"/>
      <c r="L24" s="591"/>
      <c r="M24" s="591"/>
      <c r="N24" s="832"/>
      <c r="O24" s="825"/>
    </row>
    <row r="25" spans="2:18" x14ac:dyDescent="0.2">
      <c r="B25" s="9" t="s">
        <v>675</v>
      </c>
      <c r="C25" s="163" t="s">
        <v>850</v>
      </c>
      <c r="D25" s="380">
        <v>1</v>
      </c>
      <c r="E25" s="207">
        <f>VLOOKUP(B25,'2021 Pricing'!A:B,2,FALSE)</f>
        <v>355</v>
      </c>
      <c r="F25" s="507">
        <f t="shared" si="0"/>
        <v>355</v>
      </c>
      <c r="G25" s="719"/>
      <c r="H25" s="550"/>
      <c r="I25" s="593"/>
      <c r="J25" s="591"/>
      <c r="K25" s="591"/>
      <c r="L25" s="591"/>
      <c r="M25" s="591"/>
      <c r="N25" s="832"/>
      <c r="O25" s="825"/>
    </row>
    <row r="26" spans="2:18" x14ac:dyDescent="0.2">
      <c r="B26" s="9" t="s">
        <v>676</v>
      </c>
      <c r="C26" s="163" t="s">
        <v>1022</v>
      </c>
      <c r="D26" s="380">
        <v>2</v>
      </c>
      <c r="E26" s="207">
        <f>VLOOKUP(B26,'2021 Pricing'!A:B,2,FALSE)</f>
        <v>355</v>
      </c>
      <c r="F26" s="507">
        <f t="shared" si="0"/>
        <v>710</v>
      </c>
      <c r="G26" s="719"/>
      <c r="H26" s="550"/>
      <c r="I26" s="593"/>
      <c r="J26" s="591"/>
      <c r="K26" s="591"/>
      <c r="L26" s="591"/>
      <c r="M26" s="591"/>
      <c r="N26" s="832"/>
      <c r="O26" s="825"/>
    </row>
    <row r="27" spans="2:18" x14ac:dyDescent="0.2">
      <c r="B27" s="9" t="s">
        <v>677</v>
      </c>
      <c r="C27" s="163" t="s">
        <v>1023</v>
      </c>
      <c r="D27" s="380">
        <v>3</v>
      </c>
      <c r="E27" s="207">
        <f>VLOOKUP(B27,'2021 Pricing'!A:B,2,FALSE)</f>
        <v>355</v>
      </c>
      <c r="F27" s="507">
        <f t="shared" si="0"/>
        <v>1065</v>
      </c>
      <c r="G27" s="720"/>
      <c r="H27" s="550"/>
      <c r="I27" s="594"/>
      <c r="J27" s="595"/>
      <c r="K27" s="595"/>
      <c r="L27" s="595"/>
      <c r="M27" s="595"/>
      <c r="N27" s="833"/>
      <c r="O27" s="826"/>
    </row>
    <row r="28" spans="2:18" x14ac:dyDescent="0.2">
      <c r="B28" s="9" t="s">
        <v>678</v>
      </c>
      <c r="C28" s="163" t="s">
        <v>1024</v>
      </c>
      <c r="D28" s="380">
        <v>4</v>
      </c>
      <c r="E28" s="207">
        <f>VLOOKUP(B28,'2021 Pricing'!A:B,2,FALSE)</f>
        <v>355</v>
      </c>
      <c r="F28" s="507">
        <f t="shared" si="0"/>
        <v>1420</v>
      </c>
      <c r="G28" s="834" t="s">
        <v>769</v>
      </c>
      <c r="H28" s="585" t="s">
        <v>1378</v>
      </c>
      <c r="I28" s="585"/>
      <c r="J28" s="585"/>
      <c r="K28" s="585"/>
      <c r="L28" s="585"/>
      <c r="M28" s="585"/>
      <c r="N28" s="585"/>
      <c r="O28" s="586"/>
    </row>
    <row r="29" spans="2:18" x14ac:dyDescent="0.2">
      <c r="B29" s="9" t="s">
        <v>679</v>
      </c>
      <c r="C29" s="163" t="s">
        <v>1025</v>
      </c>
      <c r="D29" s="380">
        <v>5</v>
      </c>
      <c r="E29" s="207">
        <f>VLOOKUP(B29,'2021 Pricing'!A:B,2,FALSE)</f>
        <v>355</v>
      </c>
      <c r="F29" s="507">
        <f t="shared" si="0"/>
        <v>1775</v>
      </c>
      <c r="G29" s="835"/>
      <c r="H29" s="721"/>
      <c r="I29" s="721"/>
      <c r="J29" s="721"/>
      <c r="K29" s="721"/>
      <c r="L29" s="721"/>
      <c r="M29" s="721"/>
      <c r="N29" s="721"/>
      <c r="O29" s="638"/>
    </row>
    <row r="30" spans="2:18" x14ac:dyDescent="0.2">
      <c r="B30" s="9" t="s">
        <v>680</v>
      </c>
      <c r="C30" s="163" t="s">
        <v>851</v>
      </c>
      <c r="D30" s="380">
        <v>1</v>
      </c>
      <c r="E30" s="207">
        <f>VLOOKUP(B30,'2021 Pricing'!A:B,2,FALSE)</f>
        <v>634</v>
      </c>
      <c r="F30" s="507">
        <f t="shared" si="0"/>
        <v>634</v>
      </c>
      <c r="G30" s="835"/>
      <c r="H30" s="721"/>
      <c r="I30" s="721"/>
      <c r="J30" s="721"/>
      <c r="K30" s="721"/>
      <c r="L30" s="721"/>
      <c r="M30" s="721"/>
      <c r="N30" s="721"/>
      <c r="O30" s="638"/>
    </row>
    <row r="31" spans="2:18" x14ac:dyDescent="0.2">
      <c r="B31" s="9" t="s">
        <v>681</v>
      </c>
      <c r="C31" s="163" t="s">
        <v>1026</v>
      </c>
      <c r="D31" s="380">
        <v>2</v>
      </c>
      <c r="E31" s="207">
        <f>VLOOKUP(B31,'2021 Pricing'!A:B,2,FALSE)</f>
        <v>634</v>
      </c>
      <c r="F31" s="507">
        <f t="shared" si="0"/>
        <v>1268</v>
      </c>
      <c r="G31" s="835"/>
      <c r="H31" s="721"/>
      <c r="I31" s="721"/>
      <c r="J31" s="721"/>
      <c r="K31" s="721"/>
      <c r="L31" s="721"/>
      <c r="M31" s="721"/>
      <c r="N31" s="721"/>
      <c r="O31" s="638"/>
      <c r="Q31" s="1"/>
    </row>
    <row r="32" spans="2:18" x14ac:dyDescent="0.2">
      <c r="B32" s="9" t="s">
        <v>682</v>
      </c>
      <c r="C32" s="163" t="s">
        <v>1027</v>
      </c>
      <c r="D32" s="380">
        <v>3</v>
      </c>
      <c r="E32" s="207">
        <f>VLOOKUP(B32,'2021 Pricing'!A:B,2,FALSE)</f>
        <v>634</v>
      </c>
      <c r="F32" s="507">
        <f t="shared" si="0"/>
        <v>1902</v>
      </c>
      <c r="G32" s="836"/>
      <c r="H32" s="723"/>
      <c r="I32" s="723"/>
      <c r="J32" s="723"/>
      <c r="K32" s="723"/>
      <c r="L32" s="723"/>
      <c r="M32" s="723"/>
      <c r="N32" s="723"/>
      <c r="O32" s="724"/>
    </row>
    <row r="33" spans="1:18" x14ac:dyDescent="0.2">
      <c r="B33" s="9" t="s">
        <v>683</v>
      </c>
      <c r="C33" s="163" t="s">
        <v>1028</v>
      </c>
      <c r="D33" s="380">
        <v>4</v>
      </c>
      <c r="E33" s="207">
        <f>VLOOKUP(B33,'2021 Pricing'!A:B,2,FALSE)</f>
        <v>634</v>
      </c>
      <c r="F33" s="507">
        <f t="shared" si="0"/>
        <v>2536</v>
      </c>
      <c r="G33" s="811" t="s">
        <v>1382</v>
      </c>
      <c r="H33" s="554"/>
      <c r="I33" s="554"/>
      <c r="J33" s="554"/>
      <c r="K33" s="554"/>
      <c r="L33" s="554"/>
      <c r="M33" s="554"/>
      <c r="N33" s="554"/>
      <c r="O33" s="555"/>
    </row>
    <row r="34" spans="1:18" x14ac:dyDescent="0.2">
      <c r="A34" s="54" t="s">
        <v>1150</v>
      </c>
      <c r="B34" s="9" t="s">
        <v>684</v>
      </c>
      <c r="C34" s="163" t="s">
        <v>1029</v>
      </c>
      <c r="D34" s="380">
        <v>5</v>
      </c>
      <c r="E34" s="207">
        <f>VLOOKUP(B34,'2021 Pricing'!A:B,2,FALSE)</f>
        <v>634</v>
      </c>
      <c r="F34" s="507">
        <f t="shared" si="0"/>
        <v>3170</v>
      </c>
      <c r="G34" s="812"/>
      <c r="H34" s="748"/>
      <c r="I34" s="748"/>
      <c r="J34" s="748"/>
      <c r="K34" s="748"/>
      <c r="L34" s="748"/>
      <c r="M34" s="748"/>
      <c r="N34" s="748"/>
      <c r="O34" s="813"/>
    </row>
    <row r="35" spans="1:18" x14ac:dyDescent="0.2">
      <c r="B35" s="192" t="s">
        <v>982</v>
      </c>
      <c r="C35" s="204" t="s">
        <v>981</v>
      </c>
      <c r="D35" s="509">
        <v>2</v>
      </c>
      <c r="E35" s="207">
        <f>VLOOKUP(B35,'2021 Pricing'!A:B,2,FALSE)</f>
        <v>136.5</v>
      </c>
      <c r="F35" s="507">
        <f t="shared" si="0"/>
        <v>273</v>
      </c>
      <c r="G35" s="812"/>
      <c r="H35" s="748"/>
      <c r="I35" s="748"/>
      <c r="J35" s="748"/>
      <c r="K35" s="748"/>
      <c r="L35" s="748"/>
      <c r="M35" s="748"/>
      <c r="N35" s="748"/>
      <c r="O35" s="813"/>
    </row>
    <row r="36" spans="1:18" x14ac:dyDescent="0.2">
      <c r="B36" s="192" t="s">
        <v>983</v>
      </c>
      <c r="C36" s="204" t="s">
        <v>1030</v>
      </c>
      <c r="D36" s="509">
        <v>2</v>
      </c>
      <c r="E36" s="207">
        <f>VLOOKUP(B36,'2021 Pricing'!A:B,2,FALSE)</f>
        <v>280</v>
      </c>
      <c r="F36" s="507">
        <f t="shared" si="0"/>
        <v>560</v>
      </c>
      <c r="G36" s="812"/>
      <c r="H36" s="748"/>
      <c r="I36" s="748"/>
      <c r="J36" s="748"/>
      <c r="K36" s="748"/>
      <c r="L36" s="748"/>
      <c r="M36" s="748"/>
      <c r="N36" s="748"/>
      <c r="O36" s="813"/>
    </row>
    <row r="37" spans="1:18" x14ac:dyDescent="0.2">
      <c r="B37" s="193" t="s">
        <v>996</v>
      </c>
      <c r="C37" s="236" t="s">
        <v>997</v>
      </c>
      <c r="D37" s="401">
        <v>2</v>
      </c>
      <c r="E37" s="207">
        <f>VLOOKUP(B37,'2021 Pricing'!A:B,2,FALSE)</f>
        <v>243</v>
      </c>
      <c r="F37" s="507">
        <f t="shared" si="0"/>
        <v>486</v>
      </c>
      <c r="G37" s="812"/>
      <c r="H37" s="748"/>
      <c r="I37" s="748"/>
      <c r="J37" s="748"/>
      <c r="K37" s="748"/>
      <c r="L37" s="748"/>
      <c r="M37" s="748"/>
      <c r="N37" s="748"/>
      <c r="O37" s="813"/>
    </row>
    <row r="38" spans="1:18" ht="13.5" thickBot="1" x14ac:dyDescent="0.25">
      <c r="B38" s="196" t="s">
        <v>980</v>
      </c>
      <c r="C38" s="197" t="s">
        <v>998</v>
      </c>
      <c r="D38" s="490">
        <v>2</v>
      </c>
      <c r="E38" s="207">
        <f>VLOOKUP(B38,'2021 Pricing'!A:B,2,FALSE)</f>
        <v>434</v>
      </c>
      <c r="F38" s="507">
        <f t="shared" si="0"/>
        <v>868</v>
      </c>
      <c r="G38" s="814"/>
      <c r="H38" s="815"/>
      <c r="I38" s="815"/>
      <c r="J38" s="815"/>
      <c r="K38" s="815"/>
      <c r="L38" s="815"/>
      <c r="M38" s="815"/>
      <c r="N38" s="815"/>
      <c r="O38" s="816"/>
    </row>
    <row r="39" spans="1:18" ht="16.5" thickBot="1" x14ac:dyDescent="0.25">
      <c r="B39" s="896" t="s">
        <v>915</v>
      </c>
      <c r="C39" s="897"/>
      <c r="D39" s="897"/>
      <c r="E39" s="897"/>
      <c r="F39" s="898"/>
      <c r="G39" s="240"/>
      <c r="H39" s="240"/>
      <c r="I39" s="240"/>
      <c r="J39" s="240"/>
      <c r="K39" s="240"/>
      <c r="L39" s="240"/>
      <c r="M39" s="240"/>
      <c r="N39" s="240"/>
      <c r="O39" s="263"/>
      <c r="Q39" s="1" t="s">
        <v>1337</v>
      </c>
    </row>
    <row r="40" spans="1:18" ht="14.25" x14ac:dyDescent="0.2">
      <c r="B40" s="520" t="s">
        <v>1322</v>
      </c>
      <c r="C40" s="515" t="s">
        <v>1323</v>
      </c>
      <c r="D40" s="516">
        <v>1</v>
      </c>
      <c r="E40" s="512">
        <f>VLOOKUP(B40,'2021 Pricing'!A:B,2,FALSE)</f>
        <v>570</v>
      </c>
      <c r="F40" s="513">
        <f t="shared" si="0"/>
        <v>570</v>
      </c>
      <c r="G40" s="264"/>
      <c r="H40" s="265" t="s">
        <v>1289</v>
      </c>
      <c r="I40" s="265" t="s">
        <v>1286</v>
      </c>
      <c r="J40" s="265" t="s">
        <v>1287</v>
      </c>
      <c r="K40" s="235" t="s">
        <v>736</v>
      </c>
      <c r="L40" s="235" t="s">
        <v>978</v>
      </c>
      <c r="M40" s="235" t="s">
        <v>1222</v>
      </c>
      <c r="N40" s="131" t="s">
        <v>750</v>
      </c>
      <c r="O40" s="130" t="s">
        <v>941</v>
      </c>
      <c r="Q40" s="241" t="s">
        <v>29</v>
      </c>
      <c r="R40" s="241" t="s">
        <v>30</v>
      </c>
    </row>
    <row r="41" spans="1:18" ht="14.25" x14ac:dyDescent="0.2">
      <c r="B41" s="520" t="s">
        <v>1324</v>
      </c>
      <c r="C41" s="515" t="s">
        <v>1325</v>
      </c>
      <c r="D41" s="516">
        <v>3</v>
      </c>
      <c r="E41" s="512">
        <f>VLOOKUP(B41,'2021 Pricing'!A:B,2,FALSE)</f>
        <v>513</v>
      </c>
      <c r="F41" s="513">
        <f t="shared" si="0"/>
        <v>1539</v>
      </c>
      <c r="G41" s="68" t="s">
        <v>967</v>
      </c>
      <c r="H41" s="229" t="s">
        <v>748</v>
      </c>
      <c r="I41" s="229" t="s">
        <v>926</v>
      </c>
      <c r="J41" s="229" t="s">
        <v>749</v>
      </c>
      <c r="K41" s="229" t="s">
        <v>748</v>
      </c>
      <c r="L41" s="229" t="s">
        <v>926</v>
      </c>
      <c r="M41" s="229" t="s">
        <v>748</v>
      </c>
      <c r="N41" s="229" t="s">
        <v>749</v>
      </c>
      <c r="O41" s="186" t="s">
        <v>749</v>
      </c>
      <c r="Q41" s="242" t="s">
        <v>1298</v>
      </c>
      <c r="R41" s="242" t="s">
        <v>1299</v>
      </c>
    </row>
    <row r="42" spans="1:18" ht="14.25" x14ac:dyDescent="0.2">
      <c r="B42" s="520" t="s">
        <v>1326</v>
      </c>
      <c r="C42" s="515" t="s">
        <v>1327</v>
      </c>
      <c r="D42" s="516">
        <v>1</v>
      </c>
      <c r="E42" s="512">
        <f>VLOOKUP(B42,'2021 Pricing'!A:B,2,FALSE)</f>
        <v>750</v>
      </c>
      <c r="F42" s="513">
        <f t="shared" si="0"/>
        <v>750</v>
      </c>
      <c r="G42" s="68" t="s">
        <v>739</v>
      </c>
      <c r="H42" s="229" t="s">
        <v>752</v>
      </c>
      <c r="I42" s="229" t="s">
        <v>752</v>
      </c>
      <c r="J42" s="229" t="s">
        <v>752</v>
      </c>
      <c r="K42" s="229" t="s">
        <v>751</v>
      </c>
      <c r="L42" s="229" t="s">
        <v>751</v>
      </c>
      <c r="M42" s="229" t="s">
        <v>751</v>
      </c>
      <c r="N42" s="230" t="s">
        <v>752</v>
      </c>
      <c r="O42" s="186" t="s">
        <v>752</v>
      </c>
      <c r="Q42" s="242" t="s">
        <v>1304</v>
      </c>
      <c r="R42" s="242" t="s">
        <v>1305</v>
      </c>
    </row>
    <row r="43" spans="1:18" ht="14.25" x14ac:dyDescent="0.2">
      <c r="B43" s="520" t="s">
        <v>1328</v>
      </c>
      <c r="C43" s="515" t="s">
        <v>1329</v>
      </c>
      <c r="D43" s="516">
        <v>3</v>
      </c>
      <c r="E43" s="512">
        <f>VLOOKUP(B43,'2021 Pricing'!A:B,2,FALSE)</f>
        <v>675</v>
      </c>
      <c r="F43" s="513">
        <f t="shared" si="0"/>
        <v>2025</v>
      </c>
      <c r="G43" s="68" t="s">
        <v>740</v>
      </c>
      <c r="H43" s="229" t="s">
        <v>1380</v>
      </c>
      <c r="I43" s="229" t="s">
        <v>1381</v>
      </c>
      <c r="J43" s="229" t="s">
        <v>1381</v>
      </c>
      <c r="K43" s="229" t="s">
        <v>751</v>
      </c>
      <c r="L43" s="229" t="s">
        <v>751</v>
      </c>
      <c r="M43" s="229" t="s">
        <v>751</v>
      </c>
      <c r="N43" s="229" t="s">
        <v>752</v>
      </c>
      <c r="O43" s="186" t="s">
        <v>939</v>
      </c>
      <c r="Q43" s="242" t="s">
        <v>1306</v>
      </c>
      <c r="R43" s="242" t="s">
        <v>1307</v>
      </c>
    </row>
    <row r="44" spans="1:18" ht="14.25" x14ac:dyDescent="0.2">
      <c r="B44" s="520" t="s">
        <v>1330</v>
      </c>
      <c r="C44" s="515" t="s">
        <v>1331</v>
      </c>
      <c r="D44" s="516">
        <v>3</v>
      </c>
      <c r="E44" s="512">
        <f>VLOOKUP(B44,'2021 Pricing'!A:B,2,FALSE)</f>
        <v>308</v>
      </c>
      <c r="F44" s="513">
        <f t="shared" si="0"/>
        <v>924</v>
      </c>
      <c r="G44" s="68" t="s">
        <v>741</v>
      </c>
      <c r="H44" s="229" t="s">
        <v>753</v>
      </c>
      <c r="I44" s="229" t="s">
        <v>751</v>
      </c>
      <c r="J44" s="229" t="s">
        <v>751</v>
      </c>
      <c r="K44" s="230" t="s">
        <v>753</v>
      </c>
      <c r="L44" s="229" t="s">
        <v>753</v>
      </c>
      <c r="M44" s="229" t="s">
        <v>753</v>
      </c>
      <c r="N44" s="230" t="s">
        <v>753</v>
      </c>
      <c r="O44" s="186" t="s">
        <v>753</v>
      </c>
      <c r="Q44" s="242" t="s">
        <v>1308</v>
      </c>
      <c r="R44" s="242" t="s">
        <v>1309</v>
      </c>
    </row>
    <row r="45" spans="1:18" ht="14.25" x14ac:dyDescent="0.2">
      <c r="B45" s="520" t="s">
        <v>1332</v>
      </c>
      <c r="C45" s="515" t="s">
        <v>1333</v>
      </c>
      <c r="D45" s="516">
        <v>3</v>
      </c>
      <c r="E45" s="512">
        <f>VLOOKUP(B45,'2021 Pricing'!A:B,2,FALSE)</f>
        <v>405</v>
      </c>
      <c r="F45" s="513">
        <f t="shared" si="0"/>
        <v>1215</v>
      </c>
      <c r="G45" s="68" t="s">
        <v>946</v>
      </c>
      <c r="H45" s="229" t="s">
        <v>748</v>
      </c>
      <c r="I45" s="229" t="s">
        <v>751</v>
      </c>
      <c r="J45" s="229" t="s">
        <v>751</v>
      </c>
      <c r="K45" s="230" t="s">
        <v>751</v>
      </c>
      <c r="L45" s="230" t="s">
        <v>751</v>
      </c>
      <c r="M45" s="230" t="s">
        <v>751</v>
      </c>
      <c r="N45" s="230" t="s">
        <v>751</v>
      </c>
      <c r="O45" s="186" t="s">
        <v>751</v>
      </c>
      <c r="Q45" s="242" t="s">
        <v>1310</v>
      </c>
      <c r="R45" s="242" t="s">
        <v>1311</v>
      </c>
    </row>
    <row r="46" spans="1:18" ht="14.25" x14ac:dyDescent="0.2">
      <c r="B46" s="9" t="s">
        <v>535</v>
      </c>
      <c r="C46" s="163" t="s">
        <v>794</v>
      </c>
      <c r="D46" s="380">
        <v>1</v>
      </c>
      <c r="E46" s="207">
        <f>VLOOKUP(B46,'2021 Pricing'!A:B,2,FALSE)</f>
        <v>321</v>
      </c>
      <c r="F46" s="507">
        <f t="shared" si="0"/>
        <v>321</v>
      </c>
      <c r="G46" s="68" t="s">
        <v>742</v>
      </c>
      <c r="H46" s="229" t="s">
        <v>748</v>
      </c>
      <c r="I46" s="229" t="s">
        <v>1255</v>
      </c>
      <c r="J46" s="229" t="s">
        <v>1255</v>
      </c>
      <c r="K46" s="226" t="s">
        <v>1255</v>
      </c>
      <c r="L46" s="226" t="s">
        <v>1255</v>
      </c>
      <c r="M46" s="226" t="s">
        <v>1255</v>
      </c>
      <c r="N46" s="226" t="s">
        <v>1255</v>
      </c>
      <c r="O46" s="186" t="s">
        <v>748</v>
      </c>
      <c r="Q46" s="242" t="s">
        <v>1312</v>
      </c>
      <c r="R46" s="242" t="s">
        <v>1313</v>
      </c>
    </row>
    <row r="47" spans="1:18" ht="14.25" x14ac:dyDescent="0.2">
      <c r="B47" s="9" t="s">
        <v>536</v>
      </c>
      <c r="C47" s="163" t="s">
        <v>795</v>
      </c>
      <c r="D47" s="380">
        <v>2</v>
      </c>
      <c r="E47" s="207">
        <f>VLOOKUP(B47,'2021 Pricing'!A:B,2,FALSE)</f>
        <v>309</v>
      </c>
      <c r="F47" s="507">
        <f t="shared" si="0"/>
        <v>618</v>
      </c>
      <c r="G47" s="68" t="s">
        <v>744</v>
      </c>
      <c r="H47" s="229" t="s">
        <v>748</v>
      </c>
      <c r="I47" s="229" t="s">
        <v>751</v>
      </c>
      <c r="J47" s="229" t="s">
        <v>751</v>
      </c>
      <c r="K47" s="230" t="s">
        <v>751</v>
      </c>
      <c r="L47" s="230" t="s">
        <v>751</v>
      </c>
      <c r="M47" s="229" t="s">
        <v>751</v>
      </c>
      <c r="N47" s="230" t="s">
        <v>751</v>
      </c>
      <c r="O47" s="186" t="s">
        <v>748</v>
      </c>
      <c r="Q47" s="242" t="s">
        <v>1334</v>
      </c>
      <c r="R47" s="245" t="s">
        <v>1317</v>
      </c>
    </row>
    <row r="48" spans="1:18" ht="14.25" x14ac:dyDescent="0.2">
      <c r="B48" s="9" t="s">
        <v>538</v>
      </c>
      <c r="C48" s="163" t="s">
        <v>797</v>
      </c>
      <c r="D48" s="380">
        <v>5</v>
      </c>
      <c r="E48" s="207">
        <f>VLOOKUP(B48,'2021 Pricing'!A:B,2,FALSE)</f>
        <v>221</v>
      </c>
      <c r="F48" s="507">
        <f t="shared" si="0"/>
        <v>1105</v>
      </c>
      <c r="G48" s="68" t="s">
        <v>1160</v>
      </c>
      <c r="H48" s="230" t="s">
        <v>751</v>
      </c>
      <c r="I48" s="229" t="s">
        <v>751</v>
      </c>
      <c r="J48" s="229" t="s">
        <v>751</v>
      </c>
      <c r="K48" s="230" t="s">
        <v>751</v>
      </c>
      <c r="L48" s="230" t="s">
        <v>751</v>
      </c>
      <c r="M48" s="229" t="s">
        <v>751</v>
      </c>
      <c r="N48" s="230" t="s">
        <v>751</v>
      </c>
      <c r="O48" s="233" t="s">
        <v>748</v>
      </c>
      <c r="Q48" s="242" t="s">
        <v>1335</v>
      </c>
      <c r="R48" s="242" t="s">
        <v>1319</v>
      </c>
    </row>
    <row r="49" spans="2:18" ht="14.25" x14ac:dyDescent="0.2">
      <c r="B49" s="9" t="s">
        <v>552</v>
      </c>
      <c r="C49" s="163" t="s">
        <v>805</v>
      </c>
      <c r="D49" s="380">
        <v>1</v>
      </c>
      <c r="E49" s="207">
        <f>VLOOKUP(B49,'2021 Pricing'!A:B,2,FALSE)</f>
        <v>607</v>
      </c>
      <c r="F49" s="507">
        <f t="shared" si="0"/>
        <v>607</v>
      </c>
      <c r="G49" s="68" t="s">
        <v>1291</v>
      </c>
      <c r="H49" s="230" t="s">
        <v>1292</v>
      </c>
      <c r="I49" s="229" t="s">
        <v>1293</v>
      </c>
      <c r="J49" s="229" t="s">
        <v>1293</v>
      </c>
      <c r="K49" s="229" t="s">
        <v>1293</v>
      </c>
      <c r="L49" s="229" t="s">
        <v>1293</v>
      </c>
      <c r="M49" s="229"/>
      <c r="N49" s="229" t="s">
        <v>1293</v>
      </c>
      <c r="O49" s="186" t="s">
        <v>1293</v>
      </c>
      <c r="Q49" s="246" t="s">
        <v>1296</v>
      </c>
      <c r="R49" s="246" t="s">
        <v>1336</v>
      </c>
    </row>
    <row r="50" spans="2:18" x14ac:dyDescent="0.2">
      <c r="B50" s="9" t="s">
        <v>537</v>
      </c>
      <c r="C50" s="163" t="s">
        <v>796</v>
      </c>
      <c r="D50" s="380">
        <v>2</v>
      </c>
      <c r="E50" s="207">
        <f>VLOOKUP(B50,'2021 Pricing'!A:B,2,FALSE)</f>
        <v>585</v>
      </c>
      <c r="F50" s="507">
        <f t="shared" si="0"/>
        <v>1170</v>
      </c>
      <c r="G50" s="68" t="s">
        <v>1290</v>
      </c>
      <c r="H50" s="230" t="s">
        <v>748</v>
      </c>
      <c r="I50" s="229" t="s">
        <v>748</v>
      </c>
      <c r="J50" s="229" t="s">
        <v>751</v>
      </c>
      <c r="K50" s="230" t="s">
        <v>748</v>
      </c>
      <c r="L50" s="230" t="s">
        <v>748</v>
      </c>
      <c r="M50" s="229" t="s">
        <v>748</v>
      </c>
      <c r="N50" s="230" t="s">
        <v>751</v>
      </c>
      <c r="O50" s="233" t="s">
        <v>748</v>
      </c>
      <c r="Q50" s="91"/>
    </row>
    <row r="51" spans="2:18" x14ac:dyDescent="0.2">
      <c r="B51" s="67" t="s">
        <v>986</v>
      </c>
      <c r="C51" s="201" t="s">
        <v>987</v>
      </c>
      <c r="D51" s="407">
        <v>3</v>
      </c>
      <c r="E51" s="207">
        <f>VLOOKUP(B51,'2021 Pricing'!A:B,2,FALSE)</f>
        <v>536</v>
      </c>
      <c r="F51" s="507">
        <f t="shared" si="0"/>
        <v>1608</v>
      </c>
      <c r="G51" s="849" t="s">
        <v>927</v>
      </c>
      <c r="H51" s="830" t="s">
        <v>1034</v>
      </c>
      <c r="I51" s="549" t="s">
        <v>1091</v>
      </c>
      <c r="J51" s="549" t="s">
        <v>1091</v>
      </c>
      <c r="K51" s="549" t="s">
        <v>1035</v>
      </c>
      <c r="L51" s="549"/>
      <c r="M51" s="549" t="s">
        <v>928</v>
      </c>
      <c r="N51" s="549" t="s">
        <v>1035</v>
      </c>
      <c r="O51" s="551"/>
      <c r="Q51" s="91"/>
    </row>
    <row r="52" spans="2:18" x14ac:dyDescent="0.2">
      <c r="B52" s="9" t="s">
        <v>539</v>
      </c>
      <c r="C52" s="163" t="s">
        <v>798</v>
      </c>
      <c r="D52" s="380">
        <v>5</v>
      </c>
      <c r="E52" s="207">
        <f>VLOOKUP(B52,'2021 Pricing'!A:B,2,FALSE)</f>
        <v>539</v>
      </c>
      <c r="F52" s="507">
        <f t="shared" si="0"/>
        <v>2695</v>
      </c>
      <c r="G52" s="849"/>
      <c r="H52" s="830"/>
      <c r="I52" s="549"/>
      <c r="J52" s="549"/>
      <c r="K52" s="549"/>
      <c r="L52" s="549"/>
      <c r="M52" s="549"/>
      <c r="N52" s="549"/>
      <c r="O52" s="551"/>
      <c r="Q52" s="91"/>
    </row>
    <row r="53" spans="2:18" x14ac:dyDescent="0.2">
      <c r="B53" s="9" t="s">
        <v>546</v>
      </c>
      <c r="C53" s="163" t="s">
        <v>799</v>
      </c>
      <c r="D53" s="380">
        <v>1</v>
      </c>
      <c r="E53" s="207">
        <f>VLOOKUP(B53,'2021 Pricing'!A:B,2,FALSE)</f>
        <v>401</v>
      </c>
      <c r="F53" s="507">
        <f t="shared" si="0"/>
        <v>401</v>
      </c>
      <c r="G53" s="849"/>
      <c r="H53" s="830"/>
      <c r="I53" s="549"/>
      <c r="J53" s="549"/>
      <c r="K53" s="549"/>
      <c r="L53" s="549"/>
      <c r="M53" s="549"/>
      <c r="N53" s="549"/>
      <c r="O53" s="551"/>
      <c r="Q53" s="161"/>
    </row>
    <row r="54" spans="2:18" x14ac:dyDescent="0.2">
      <c r="B54" s="9" t="s">
        <v>547</v>
      </c>
      <c r="C54" s="163" t="s">
        <v>800</v>
      </c>
      <c r="D54" s="380">
        <v>2</v>
      </c>
      <c r="E54" s="207">
        <f>VLOOKUP(B54,'2021 Pricing'!A:B,2,FALSE)</f>
        <v>388</v>
      </c>
      <c r="F54" s="507">
        <f t="shared" si="0"/>
        <v>776</v>
      </c>
      <c r="G54" s="849"/>
      <c r="H54" s="830"/>
      <c r="I54" s="549"/>
      <c r="J54" s="549"/>
      <c r="K54" s="549"/>
      <c r="L54" s="549"/>
      <c r="M54" s="549"/>
      <c r="N54" s="549"/>
      <c r="O54" s="551"/>
      <c r="Q54" s="1"/>
    </row>
    <row r="55" spans="2:18" x14ac:dyDescent="0.2">
      <c r="B55" s="67" t="s">
        <v>988</v>
      </c>
      <c r="C55" s="201" t="s">
        <v>989</v>
      </c>
      <c r="D55" s="407">
        <v>3</v>
      </c>
      <c r="E55" s="207">
        <f>VLOOKUP(B55,'2021 Pricing'!A:B,2,FALSE)</f>
        <v>357</v>
      </c>
      <c r="F55" s="507">
        <f t="shared" si="0"/>
        <v>1071</v>
      </c>
      <c r="G55" s="728" t="s">
        <v>746</v>
      </c>
      <c r="H55" s="550" t="s">
        <v>1031</v>
      </c>
      <c r="I55" s="549" t="s">
        <v>1735</v>
      </c>
      <c r="J55" s="549"/>
      <c r="K55" s="549"/>
      <c r="L55" s="549"/>
      <c r="M55" s="549"/>
      <c r="N55" s="549"/>
      <c r="O55" s="850" t="s">
        <v>945</v>
      </c>
      <c r="Q55" s="1"/>
    </row>
    <row r="56" spans="2:18" x14ac:dyDescent="0.2">
      <c r="B56" s="9" t="s">
        <v>549</v>
      </c>
      <c r="C56" s="163" t="s">
        <v>802</v>
      </c>
      <c r="D56" s="380">
        <v>5</v>
      </c>
      <c r="E56" s="207">
        <f>VLOOKUP(B56,'2021 Pricing'!A:B,2,FALSE)</f>
        <v>272</v>
      </c>
      <c r="F56" s="507">
        <f t="shared" si="0"/>
        <v>1360</v>
      </c>
      <c r="G56" s="728"/>
      <c r="H56" s="550"/>
      <c r="I56" s="549"/>
      <c r="J56" s="549"/>
      <c r="K56" s="549"/>
      <c r="L56" s="549"/>
      <c r="M56" s="549"/>
      <c r="N56" s="549"/>
      <c r="O56" s="850"/>
      <c r="R56" s="1"/>
    </row>
    <row r="57" spans="2:18" x14ac:dyDescent="0.2">
      <c r="B57" s="9" t="s">
        <v>551</v>
      </c>
      <c r="C57" s="163" t="s">
        <v>804</v>
      </c>
      <c r="D57" s="380">
        <v>1</v>
      </c>
      <c r="E57" s="207">
        <f>VLOOKUP(B57,'2021 Pricing'!A:B,2,FALSE)</f>
        <v>566</v>
      </c>
      <c r="F57" s="507">
        <f t="shared" si="0"/>
        <v>566</v>
      </c>
      <c r="G57" s="728"/>
      <c r="H57" s="550"/>
      <c r="I57" s="549"/>
      <c r="J57" s="549"/>
      <c r="K57" s="549"/>
      <c r="L57" s="549"/>
      <c r="M57" s="549"/>
      <c r="N57" s="549"/>
      <c r="O57" s="850"/>
    </row>
    <row r="58" spans="2:18" x14ac:dyDescent="0.2">
      <c r="B58" s="9" t="s">
        <v>548</v>
      </c>
      <c r="C58" s="163" t="s">
        <v>801</v>
      </c>
      <c r="D58" s="380">
        <v>2</v>
      </c>
      <c r="E58" s="207">
        <f>VLOOKUP(B58,'2021 Pricing'!A:B,2,FALSE)</f>
        <v>549.5</v>
      </c>
      <c r="F58" s="507">
        <f t="shared" si="0"/>
        <v>1099</v>
      </c>
      <c r="G58" s="728"/>
      <c r="H58" s="550"/>
      <c r="I58" s="549"/>
      <c r="J58" s="549"/>
      <c r="K58" s="549"/>
      <c r="L58" s="549"/>
      <c r="M58" s="549"/>
      <c r="N58" s="549"/>
      <c r="O58" s="850"/>
    </row>
    <row r="59" spans="2:18" x14ac:dyDescent="0.2">
      <c r="B59" s="67" t="s">
        <v>990</v>
      </c>
      <c r="C59" s="201" t="s">
        <v>991</v>
      </c>
      <c r="D59" s="407">
        <v>3</v>
      </c>
      <c r="E59" s="207">
        <f>VLOOKUP(B59,'2021 Pricing'!A:B,2,FALSE)</f>
        <v>560</v>
      </c>
      <c r="F59" s="507">
        <f t="shared" si="0"/>
        <v>1680</v>
      </c>
      <c r="G59" s="728"/>
      <c r="H59" s="550"/>
      <c r="I59" s="549"/>
      <c r="J59" s="549"/>
      <c r="K59" s="549"/>
      <c r="L59" s="549"/>
      <c r="M59" s="549"/>
      <c r="N59" s="549"/>
      <c r="O59" s="850"/>
    </row>
    <row r="60" spans="2:18" x14ac:dyDescent="0.2">
      <c r="B60" s="9" t="s">
        <v>550</v>
      </c>
      <c r="C60" s="163" t="s">
        <v>803</v>
      </c>
      <c r="D60" s="380">
        <v>5</v>
      </c>
      <c r="E60" s="207">
        <f>VLOOKUP(B60,'2021 Pricing'!A:B,2,FALSE)</f>
        <v>536</v>
      </c>
      <c r="F60" s="507">
        <f t="shared" si="0"/>
        <v>2680</v>
      </c>
      <c r="G60" s="728"/>
      <c r="H60" s="550"/>
      <c r="I60" s="549"/>
      <c r="J60" s="549"/>
      <c r="K60" s="549"/>
      <c r="L60" s="549"/>
      <c r="M60" s="549"/>
      <c r="N60" s="549"/>
      <c r="O60" s="850"/>
    </row>
    <row r="61" spans="2:18" x14ac:dyDescent="0.2">
      <c r="B61" s="202" t="s">
        <v>643</v>
      </c>
      <c r="C61" s="203" t="s">
        <v>1223</v>
      </c>
      <c r="D61" s="404">
        <v>1</v>
      </c>
      <c r="E61" s="207">
        <f>VLOOKUP(B61,'2021 Pricing'!A:B,2,FALSE)</f>
        <v>277</v>
      </c>
      <c r="F61" s="507">
        <f t="shared" si="0"/>
        <v>277</v>
      </c>
      <c r="G61" s="728"/>
      <c r="H61" s="550"/>
      <c r="I61" s="549"/>
      <c r="J61" s="549"/>
      <c r="K61" s="549"/>
      <c r="L61" s="549"/>
      <c r="M61" s="549"/>
      <c r="N61" s="549"/>
      <c r="O61" s="850"/>
    </row>
    <row r="62" spans="2:18" x14ac:dyDescent="0.2">
      <c r="B62" s="202" t="s">
        <v>644</v>
      </c>
      <c r="C62" s="203" t="s">
        <v>1224</v>
      </c>
      <c r="D62" s="404">
        <v>2</v>
      </c>
      <c r="E62" s="207">
        <f>VLOOKUP(B62,'2021 Pricing'!A:B,2,FALSE)</f>
        <v>265</v>
      </c>
      <c r="F62" s="507">
        <f t="shared" si="0"/>
        <v>530</v>
      </c>
      <c r="G62" s="728"/>
      <c r="H62" s="550"/>
      <c r="I62" s="549"/>
      <c r="J62" s="549"/>
      <c r="K62" s="549"/>
      <c r="L62" s="549"/>
      <c r="M62" s="549"/>
      <c r="N62" s="549"/>
      <c r="O62" s="850"/>
    </row>
    <row r="63" spans="2:18" x14ac:dyDescent="0.2">
      <c r="B63" s="202" t="s">
        <v>645</v>
      </c>
      <c r="C63" s="203" t="s">
        <v>1225</v>
      </c>
      <c r="D63" s="404">
        <v>5</v>
      </c>
      <c r="E63" s="207">
        <f>VLOOKUP(B63,'2021 Pricing'!A:B,2,FALSE)</f>
        <v>187.5</v>
      </c>
      <c r="F63" s="507">
        <f t="shared" si="0"/>
        <v>937.5</v>
      </c>
      <c r="G63" s="728" t="s">
        <v>769</v>
      </c>
      <c r="H63" s="550" t="s">
        <v>1377</v>
      </c>
      <c r="I63" s="550"/>
      <c r="J63" s="550"/>
      <c r="K63" s="550"/>
      <c r="L63" s="550"/>
      <c r="M63" s="550"/>
      <c r="N63" s="550"/>
      <c r="O63" s="548"/>
    </row>
    <row r="64" spans="2:18" x14ac:dyDescent="0.2">
      <c r="B64" s="202" t="s">
        <v>646</v>
      </c>
      <c r="C64" s="203" t="s">
        <v>1226</v>
      </c>
      <c r="D64" s="404">
        <v>1</v>
      </c>
      <c r="E64" s="207">
        <f>VLOOKUP(B64,'2021 Pricing'!A:B,2,FALSE)</f>
        <v>450</v>
      </c>
      <c r="F64" s="507">
        <f t="shared" si="0"/>
        <v>450</v>
      </c>
      <c r="G64" s="728"/>
      <c r="H64" s="550"/>
      <c r="I64" s="550"/>
      <c r="J64" s="550"/>
      <c r="K64" s="550"/>
      <c r="L64" s="550"/>
      <c r="M64" s="550"/>
      <c r="N64" s="550"/>
      <c r="O64" s="548"/>
    </row>
    <row r="65" spans="2:17" x14ac:dyDescent="0.2">
      <c r="B65" s="202" t="s">
        <v>647</v>
      </c>
      <c r="C65" s="203" t="s">
        <v>1227</v>
      </c>
      <c r="D65" s="404">
        <v>2</v>
      </c>
      <c r="E65" s="207">
        <f>VLOOKUP(B65,'2021 Pricing'!A:B,2,FALSE)</f>
        <v>437.5</v>
      </c>
      <c r="F65" s="507">
        <f t="shared" si="0"/>
        <v>875</v>
      </c>
      <c r="G65" s="728"/>
      <c r="H65" s="550"/>
      <c r="I65" s="550"/>
      <c r="J65" s="550"/>
      <c r="K65" s="550"/>
      <c r="L65" s="550"/>
      <c r="M65" s="550"/>
      <c r="N65" s="550"/>
      <c r="O65" s="548"/>
    </row>
    <row r="66" spans="2:17" x14ac:dyDescent="0.2">
      <c r="B66" s="202" t="s">
        <v>648</v>
      </c>
      <c r="C66" s="203" t="s">
        <v>1228</v>
      </c>
      <c r="D66" s="404">
        <v>5</v>
      </c>
      <c r="E66" s="207">
        <f>VLOOKUP(B66,'2021 Pricing'!A:B,2,FALSE)</f>
        <v>315</v>
      </c>
      <c r="F66" s="507">
        <f t="shared" si="0"/>
        <v>1575</v>
      </c>
      <c r="G66" s="728"/>
      <c r="H66" s="550"/>
      <c r="I66" s="550"/>
      <c r="J66" s="550"/>
      <c r="K66" s="550"/>
      <c r="L66" s="550"/>
      <c r="M66" s="550"/>
      <c r="N66" s="550"/>
      <c r="O66" s="548"/>
    </row>
    <row r="67" spans="2:17" x14ac:dyDescent="0.2">
      <c r="B67" s="202" t="s">
        <v>649</v>
      </c>
      <c r="C67" s="203" t="s">
        <v>1229</v>
      </c>
      <c r="D67" s="404">
        <v>1</v>
      </c>
      <c r="E67" s="207">
        <f>VLOOKUP(B67,'2021 Pricing'!A:B,2,FALSE)</f>
        <v>336</v>
      </c>
      <c r="F67" s="507">
        <f t="shared" si="0"/>
        <v>336</v>
      </c>
      <c r="G67" s="728"/>
      <c r="H67" s="550"/>
      <c r="I67" s="550"/>
      <c r="J67" s="550"/>
      <c r="K67" s="550"/>
      <c r="L67" s="550"/>
      <c r="M67" s="550"/>
      <c r="N67" s="550"/>
      <c r="O67" s="548"/>
    </row>
    <row r="68" spans="2:17" x14ac:dyDescent="0.2">
      <c r="B68" s="202" t="s">
        <v>650</v>
      </c>
      <c r="C68" s="203" t="s">
        <v>1230</v>
      </c>
      <c r="D68" s="404">
        <v>2</v>
      </c>
      <c r="E68" s="207">
        <f>VLOOKUP(B68,'2021 Pricing'!A:B,2,FALSE)</f>
        <v>326</v>
      </c>
      <c r="F68" s="507">
        <f t="shared" si="0"/>
        <v>652</v>
      </c>
      <c r="G68" s="851" t="s">
        <v>1321</v>
      </c>
      <c r="H68" s="597"/>
      <c r="I68" s="597"/>
      <c r="J68" s="597"/>
      <c r="K68" s="597"/>
      <c r="L68" s="597"/>
      <c r="M68" s="597"/>
      <c r="N68" s="597"/>
      <c r="O68" s="599"/>
    </row>
    <row r="69" spans="2:17" x14ac:dyDescent="0.2">
      <c r="B69" s="202" t="s">
        <v>651</v>
      </c>
      <c r="C69" s="203" t="s">
        <v>1231</v>
      </c>
      <c r="D69" s="404">
        <v>5</v>
      </c>
      <c r="E69" s="207">
        <f>VLOOKUP(B69,'2021 Pricing'!A:B,2,FALSE)</f>
        <v>229</v>
      </c>
      <c r="F69" s="507">
        <f t="shared" si="0"/>
        <v>1145</v>
      </c>
      <c r="G69" s="851"/>
      <c r="H69" s="597"/>
      <c r="I69" s="597"/>
      <c r="J69" s="597"/>
      <c r="K69" s="597"/>
      <c r="L69" s="597"/>
      <c r="M69" s="597"/>
      <c r="N69" s="597"/>
      <c r="O69" s="599"/>
    </row>
    <row r="70" spans="2:17" x14ac:dyDescent="0.2">
      <c r="B70" s="9" t="s">
        <v>685</v>
      </c>
      <c r="C70" s="163" t="s">
        <v>852</v>
      </c>
      <c r="D70" s="380">
        <v>1</v>
      </c>
      <c r="E70" s="207">
        <f>VLOOKUP(B70,'2021 Pricing'!A:B,2,FALSE)</f>
        <v>355</v>
      </c>
      <c r="F70" s="507">
        <f t="shared" ref="F70:F83" si="1">D70*E70</f>
        <v>355</v>
      </c>
      <c r="G70" s="851"/>
      <c r="H70" s="597"/>
      <c r="I70" s="597"/>
      <c r="J70" s="597"/>
      <c r="K70" s="597"/>
      <c r="L70" s="597"/>
      <c r="M70" s="597"/>
      <c r="N70" s="597"/>
      <c r="O70" s="599"/>
    </row>
    <row r="71" spans="2:17" x14ac:dyDescent="0.2">
      <c r="B71" s="9" t="s">
        <v>686</v>
      </c>
      <c r="C71" s="163" t="s">
        <v>853</v>
      </c>
      <c r="D71" s="380">
        <v>2</v>
      </c>
      <c r="E71" s="207">
        <f>VLOOKUP(B71,'2021 Pricing'!A:B,2,FALSE)</f>
        <v>355</v>
      </c>
      <c r="F71" s="507">
        <f t="shared" si="1"/>
        <v>710</v>
      </c>
      <c r="G71" s="851"/>
      <c r="H71" s="597"/>
      <c r="I71" s="597"/>
      <c r="J71" s="597"/>
      <c r="K71" s="597"/>
      <c r="L71" s="597"/>
      <c r="M71" s="597"/>
      <c r="N71" s="597"/>
      <c r="O71" s="599"/>
      <c r="Q71" s="1"/>
    </row>
    <row r="72" spans="2:17" x14ac:dyDescent="0.2">
      <c r="B72" s="9" t="s">
        <v>687</v>
      </c>
      <c r="C72" s="163" t="s">
        <v>854</v>
      </c>
      <c r="D72" s="380">
        <v>3</v>
      </c>
      <c r="E72" s="207">
        <f>VLOOKUP(B72,'2021 Pricing'!A:B,2,FALSE)</f>
        <v>355</v>
      </c>
      <c r="F72" s="507">
        <f t="shared" si="1"/>
        <v>1065</v>
      </c>
      <c r="G72" s="851"/>
      <c r="H72" s="597"/>
      <c r="I72" s="597"/>
      <c r="J72" s="597"/>
      <c r="K72" s="597"/>
      <c r="L72" s="597"/>
      <c r="M72" s="597"/>
      <c r="N72" s="597"/>
      <c r="O72" s="599"/>
    </row>
    <row r="73" spans="2:17" x14ac:dyDescent="0.2">
      <c r="B73" s="9" t="s">
        <v>688</v>
      </c>
      <c r="C73" s="163" t="s">
        <v>855</v>
      </c>
      <c r="D73" s="380">
        <v>4</v>
      </c>
      <c r="E73" s="207">
        <f>VLOOKUP(B73,'2021 Pricing'!A:B,2,FALSE)</f>
        <v>355</v>
      </c>
      <c r="F73" s="507">
        <f t="shared" si="1"/>
        <v>1420</v>
      </c>
      <c r="G73" s="851"/>
      <c r="H73" s="597"/>
      <c r="I73" s="597"/>
      <c r="J73" s="597"/>
      <c r="K73" s="597"/>
      <c r="L73" s="597"/>
      <c r="M73" s="597"/>
      <c r="N73" s="597"/>
      <c r="O73" s="599"/>
    </row>
    <row r="74" spans="2:17" x14ac:dyDescent="0.2">
      <c r="B74" s="9" t="s">
        <v>689</v>
      </c>
      <c r="C74" s="163" t="s">
        <v>856</v>
      </c>
      <c r="D74" s="380">
        <v>5</v>
      </c>
      <c r="E74" s="207">
        <f>VLOOKUP(B74,'2021 Pricing'!A:B,2,FALSE)</f>
        <v>355</v>
      </c>
      <c r="F74" s="507">
        <f t="shared" si="1"/>
        <v>1775</v>
      </c>
      <c r="G74" s="851"/>
      <c r="H74" s="597"/>
      <c r="I74" s="597"/>
      <c r="J74" s="597"/>
      <c r="K74" s="597"/>
      <c r="L74" s="597"/>
      <c r="M74" s="597"/>
      <c r="N74" s="597"/>
      <c r="O74" s="599"/>
    </row>
    <row r="75" spans="2:17" x14ac:dyDescent="0.2">
      <c r="B75" s="9" t="s">
        <v>690</v>
      </c>
      <c r="C75" s="163" t="s">
        <v>857</v>
      </c>
      <c r="D75" s="380">
        <v>1</v>
      </c>
      <c r="E75" s="207">
        <f>VLOOKUP(B75,'2021 Pricing'!A:B,2,FALSE)</f>
        <v>805</v>
      </c>
      <c r="F75" s="507">
        <f t="shared" si="1"/>
        <v>805</v>
      </c>
      <c r="G75" s="851"/>
      <c r="H75" s="597"/>
      <c r="I75" s="597"/>
      <c r="J75" s="597"/>
      <c r="K75" s="597"/>
      <c r="L75" s="597"/>
      <c r="M75" s="597"/>
      <c r="N75" s="597"/>
      <c r="O75" s="599"/>
    </row>
    <row r="76" spans="2:17" x14ac:dyDescent="0.2">
      <c r="B76" s="9" t="s">
        <v>691</v>
      </c>
      <c r="C76" s="163" t="s">
        <v>858</v>
      </c>
      <c r="D76" s="380">
        <v>2</v>
      </c>
      <c r="E76" s="207">
        <f>VLOOKUP(B76,'2021 Pricing'!A:B,2,FALSE)</f>
        <v>805</v>
      </c>
      <c r="F76" s="507">
        <f t="shared" si="1"/>
        <v>1610</v>
      </c>
      <c r="G76" s="851"/>
      <c r="H76" s="597"/>
      <c r="I76" s="597"/>
      <c r="J76" s="597"/>
      <c r="K76" s="597"/>
      <c r="L76" s="597"/>
      <c r="M76" s="597"/>
      <c r="N76" s="597"/>
      <c r="O76" s="599"/>
    </row>
    <row r="77" spans="2:17" x14ac:dyDescent="0.2">
      <c r="B77" s="9" t="s">
        <v>692</v>
      </c>
      <c r="C77" s="163" t="s">
        <v>859</v>
      </c>
      <c r="D77" s="380">
        <v>3</v>
      </c>
      <c r="E77" s="207">
        <f>VLOOKUP(B77,'2021 Pricing'!A:B,2,FALSE)</f>
        <v>805</v>
      </c>
      <c r="F77" s="507">
        <f t="shared" si="1"/>
        <v>2415</v>
      </c>
      <c r="G77" s="851"/>
      <c r="H77" s="597"/>
      <c r="I77" s="597"/>
      <c r="J77" s="597"/>
      <c r="K77" s="597"/>
      <c r="L77" s="597"/>
      <c r="M77" s="597"/>
      <c r="N77" s="597"/>
      <c r="O77" s="599"/>
    </row>
    <row r="78" spans="2:17" x14ac:dyDescent="0.2">
      <c r="B78" s="9" t="s">
        <v>693</v>
      </c>
      <c r="C78" s="163" t="s">
        <v>860</v>
      </c>
      <c r="D78" s="380">
        <v>4</v>
      </c>
      <c r="E78" s="207">
        <f>VLOOKUP(B78,'2021 Pricing'!A:B,2,FALSE)</f>
        <v>805</v>
      </c>
      <c r="F78" s="507">
        <f t="shared" si="1"/>
        <v>3220</v>
      </c>
      <c r="G78" s="851"/>
      <c r="H78" s="597"/>
      <c r="I78" s="597"/>
      <c r="J78" s="597"/>
      <c r="K78" s="597"/>
      <c r="L78" s="597"/>
      <c r="M78" s="597"/>
      <c r="N78" s="597"/>
      <c r="O78" s="599"/>
    </row>
    <row r="79" spans="2:17" x14ac:dyDescent="0.2">
      <c r="B79" s="9" t="s">
        <v>694</v>
      </c>
      <c r="C79" s="163" t="s">
        <v>861</v>
      </c>
      <c r="D79" s="380">
        <v>5</v>
      </c>
      <c r="E79" s="207">
        <f>VLOOKUP(B79,'2021 Pricing'!A:B,2,FALSE)</f>
        <v>805</v>
      </c>
      <c r="F79" s="507">
        <f t="shared" si="1"/>
        <v>4025</v>
      </c>
      <c r="G79" s="851"/>
      <c r="H79" s="597"/>
      <c r="I79" s="597"/>
      <c r="J79" s="597"/>
      <c r="K79" s="597"/>
      <c r="L79" s="597"/>
      <c r="M79" s="597"/>
      <c r="N79" s="597"/>
      <c r="O79" s="599"/>
    </row>
    <row r="80" spans="2:17" x14ac:dyDescent="0.2">
      <c r="B80" s="192" t="s">
        <v>992</v>
      </c>
      <c r="C80" s="204" t="s">
        <v>1000</v>
      </c>
      <c r="D80" s="509">
        <v>2</v>
      </c>
      <c r="E80" s="207">
        <f>VLOOKUP(B80,'2021 Pricing'!A:B,2,FALSE)</f>
        <v>152.5</v>
      </c>
      <c r="F80" s="507">
        <f t="shared" si="1"/>
        <v>305</v>
      </c>
      <c r="G80" s="851"/>
      <c r="H80" s="597"/>
      <c r="I80" s="597"/>
      <c r="J80" s="597"/>
      <c r="K80" s="597"/>
      <c r="L80" s="597"/>
      <c r="M80" s="597"/>
      <c r="N80" s="597"/>
      <c r="O80" s="599"/>
    </row>
    <row r="81" spans="2:18" x14ac:dyDescent="0.2">
      <c r="B81" s="192" t="s">
        <v>993</v>
      </c>
      <c r="C81" s="204" t="s">
        <v>1001</v>
      </c>
      <c r="D81" s="509">
        <v>2</v>
      </c>
      <c r="E81" s="207">
        <f>VLOOKUP(B81,'2021 Pricing'!A:B,2,FALSE)</f>
        <v>376</v>
      </c>
      <c r="F81" s="507">
        <f t="shared" si="1"/>
        <v>752</v>
      </c>
      <c r="G81" s="851"/>
      <c r="H81" s="597"/>
      <c r="I81" s="597"/>
      <c r="J81" s="597"/>
      <c r="K81" s="597"/>
      <c r="L81" s="597"/>
      <c r="M81" s="597"/>
      <c r="N81" s="597"/>
      <c r="O81" s="599"/>
    </row>
    <row r="82" spans="2:18" x14ac:dyDescent="0.2">
      <c r="B82" s="193" t="s">
        <v>995</v>
      </c>
      <c r="C82" s="236" t="s">
        <v>999</v>
      </c>
      <c r="D82" s="401">
        <v>2</v>
      </c>
      <c r="E82" s="207">
        <f>VLOOKUP(B82,'2021 Pricing'!A:B,2,FALSE)</f>
        <v>243</v>
      </c>
      <c r="F82" s="507">
        <f t="shared" si="1"/>
        <v>486</v>
      </c>
      <c r="G82" s="851"/>
      <c r="H82" s="597"/>
      <c r="I82" s="597"/>
      <c r="J82" s="597"/>
      <c r="K82" s="597"/>
      <c r="L82" s="597"/>
      <c r="M82" s="597"/>
      <c r="N82" s="597"/>
      <c r="O82" s="599"/>
    </row>
    <row r="83" spans="2:18" ht="13.5" thickBot="1" x14ac:dyDescent="0.25">
      <c r="B83" s="196" t="s">
        <v>994</v>
      </c>
      <c r="C83" s="197" t="s">
        <v>999</v>
      </c>
      <c r="D83" s="490">
        <v>2</v>
      </c>
      <c r="E83" s="207">
        <f>VLOOKUP(B83,'2021 Pricing'!A:B,2,FALSE)</f>
        <v>550</v>
      </c>
      <c r="F83" s="507">
        <f t="shared" si="1"/>
        <v>1100</v>
      </c>
      <c r="G83" s="852"/>
      <c r="H83" s="853"/>
      <c r="I83" s="853"/>
      <c r="J83" s="853"/>
      <c r="K83" s="853"/>
      <c r="L83" s="853"/>
      <c r="M83" s="853"/>
      <c r="N83" s="853"/>
      <c r="O83" s="854"/>
    </row>
    <row r="84" spans="2:18" ht="16.5" thickBot="1" x14ac:dyDescent="0.25">
      <c r="B84" s="896" t="s">
        <v>916</v>
      </c>
      <c r="C84" s="897"/>
      <c r="D84" s="897"/>
      <c r="E84" s="897"/>
      <c r="F84" s="898"/>
      <c r="G84" s="208"/>
      <c r="H84" s="208"/>
      <c r="I84" s="208"/>
      <c r="J84" s="208"/>
      <c r="K84" s="208"/>
      <c r="L84" s="208"/>
      <c r="M84" s="208"/>
      <c r="N84" s="208"/>
      <c r="O84" s="209"/>
      <c r="Q84" s="1" t="s">
        <v>1352</v>
      </c>
    </row>
    <row r="85" spans="2:18" ht="14.25" x14ac:dyDescent="0.2">
      <c r="B85" s="517" t="s">
        <v>1338</v>
      </c>
      <c r="C85" s="518" t="s">
        <v>1339</v>
      </c>
      <c r="D85" s="519">
        <v>1</v>
      </c>
      <c r="E85" s="512">
        <f>VLOOKUP(B85,'2021 Pricing'!A:B,2,FALSE)</f>
        <v>660</v>
      </c>
      <c r="F85" s="513">
        <f t="shared" ref="F85:F115" si="2">D85*E85</f>
        <v>660</v>
      </c>
      <c r="G85" s="264"/>
      <c r="H85" s="265" t="s">
        <v>1289</v>
      </c>
      <c r="I85" s="265" t="s">
        <v>1286</v>
      </c>
      <c r="J85" s="265" t="s">
        <v>1287</v>
      </c>
      <c r="K85" s="235" t="s">
        <v>736</v>
      </c>
      <c r="L85" s="235" t="s">
        <v>978</v>
      </c>
      <c r="M85" s="235" t="s">
        <v>1222</v>
      </c>
      <c r="N85" s="131" t="s">
        <v>750</v>
      </c>
      <c r="O85" s="130" t="s">
        <v>941</v>
      </c>
      <c r="Q85" s="241" t="s">
        <v>29</v>
      </c>
      <c r="R85" s="241" t="s">
        <v>30</v>
      </c>
    </row>
    <row r="86" spans="2:18" ht="14.25" x14ac:dyDescent="0.2">
      <c r="B86" s="517" t="s">
        <v>1340</v>
      </c>
      <c r="C86" s="518" t="s">
        <v>1341</v>
      </c>
      <c r="D86" s="519">
        <v>3</v>
      </c>
      <c r="E86" s="512">
        <f>VLOOKUP(B86,'2021 Pricing'!A:B,2,FALSE)</f>
        <v>594</v>
      </c>
      <c r="F86" s="513">
        <f t="shared" si="2"/>
        <v>1782</v>
      </c>
      <c r="G86" s="68" t="s">
        <v>967</v>
      </c>
      <c r="H86" s="229" t="s">
        <v>748</v>
      </c>
      <c r="I86" s="229" t="s">
        <v>926</v>
      </c>
      <c r="J86" s="229" t="s">
        <v>749</v>
      </c>
      <c r="K86" s="229" t="s">
        <v>748</v>
      </c>
      <c r="L86" s="229" t="s">
        <v>926</v>
      </c>
      <c r="M86" s="229" t="s">
        <v>748</v>
      </c>
      <c r="N86" s="229" t="s">
        <v>749</v>
      </c>
      <c r="O86" s="186" t="s">
        <v>749</v>
      </c>
      <c r="Q86" s="242" t="s">
        <v>1298</v>
      </c>
      <c r="R86" s="242" t="s">
        <v>1299</v>
      </c>
    </row>
    <row r="87" spans="2:18" ht="14.25" x14ac:dyDescent="0.2">
      <c r="B87" s="517" t="s">
        <v>1342</v>
      </c>
      <c r="C87" s="518" t="s">
        <v>1343</v>
      </c>
      <c r="D87" s="519">
        <v>1</v>
      </c>
      <c r="E87" s="512">
        <f>VLOOKUP(B87,'2021 Pricing'!A:B,2,FALSE)</f>
        <v>805</v>
      </c>
      <c r="F87" s="513">
        <f t="shared" si="2"/>
        <v>805</v>
      </c>
      <c r="G87" s="68" t="s">
        <v>739</v>
      </c>
      <c r="H87" s="229" t="s">
        <v>752</v>
      </c>
      <c r="I87" s="229" t="s">
        <v>752</v>
      </c>
      <c r="J87" s="229" t="s">
        <v>752</v>
      </c>
      <c r="K87" s="229" t="s">
        <v>751</v>
      </c>
      <c r="L87" s="229" t="s">
        <v>751</v>
      </c>
      <c r="M87" s="229" t="s">
        <v>751</v>
      </c>
      <c r="N87" s="229" t="s">
        <v>752</v>
      </c>
      <c r="O87" s="186" t="s">
        <v>752</v>
      </c>
      <c r="Q87" s="242" t="s">
        <v>1304</v>
      </c>
      <c r="R87" s="242" t="s">
        <v>1305</v>
      </c>
    </row>
    <row r="88" spans="2:18" ht="14.25" x14ac:dyDescent="0.2">
      <c r="B88" s="517" t="s">
        <v>1344</v>
      </c>
      <c r="C88" s="518" t="s">
        <v>1345</v>
      </c>
      <c r="D88" s="519">
        <v>3</v>
      </c>
      <c r="E88" s="512">
        <f>VLOOKUP(B88,'2021 Pricing'!A:B,2,FALSE)</f>
        <v>725</v>
      </c>
      <c r="F88" s="513">
        <f t="shared" si="2"/>
        <v>2175</v>
      </c>
      <c r="G88" s="68" t="s">
        <v>740</v>
      </c>
      <c r="H88" s="229" t="s">
        <v>1380</v>
      </c>
      <c r="I88" s="229" t="s">
        <v>1381</v>
      </c>
      <c r="J88" s="229" t="s">
        <v>1381</v>
      </c>
      <c r="K88" s="229" t="s">
        <v>751</v>
      </c>
      <c r="L88" s="229" t="s">
        <v>751</v>
      </c>
      <c r="M88" s="229" t="s">
        <v>751</v>
      </c>
      <c r="N88" s="229" t="s">
        <v>752</v>
      </c>
      <c r="O88" s="186" t="s">
        <v>939</v>
      </c>
      <c r="Q88" s="242" t="s">
        <v>1306</v>
      </c>
      <c r="R88" s="242" t="s">
        <v>1307</v>
      </c>
    </row>
    <row r="89" spans="2:18" ht="14.25" x14ac:dyDescent="0.2">
      <c r="B89" s="517" t="s">
        <v>1346</v>
      </c>
      <c r="C89" s="518" t="s">
        <v>1347</v>
      </c>
      <c r="D89" s="519">
        <v>3</v>
      </c>
      <c r="E89" s="512">
        <f>VLOOKUP(B89,'2021 Pricing'!A:B,2,FALSE)</f>
        <v>356</v>
      </c>
      <c r="F89" s="513">
        <f t="shared" si="2"/>
        <v>1068</v>
      </c>
      <c r="G89" s="68" t="s">
        <v>741</v>
      </c>
      <c r="H89" s="229" t="s">
        <v>753</v>
      </c>
      <c r="I89" s="229" t="s">
        <v>751</v>
      </c>
      <c r="J89" s="229" t="s">
        <v>751</v>
      </c>
      <c r="K89" s="229" t="s">
        <v>753</v>
      </c>
      <c r="L89" s="229" t="s">
        <v>753</v>
      </c>
      <c r="M89" s="229" t="s">
        <v>753</v>
      </c>
      <c r="N89" s="229" t="s">
        <v>753</v>
      </c>
      <c r="O89" s="186" t="s">
        <v>753</v>
      </c>
      <c r="Q89" s="242" t="s">
        <v>1308</v>
      </c>
      <c r="R89" s="242" t="s">
        <v>1309</v>
      </c>
    </row>
    <row r="90" spans="2:18" ht="14.25" x14ac:dyDescent="0.2">
      <c r="B90" s="517" t="s">
        <v>1348</v>
      </c>
      <c r="C90" s="518" t="s">
        <v>1349</v>
      </c>
      <c r="D90" s="519">
        <v>3</v>
      </c>
      <c r="E90" s="512">
        <f>VLOOKUP(B90,'2021 Pricing'!A:B,2,FALSE)</f>
        <v>435</v>
      </c>
      <c r="F90" s="513">
        <f t="shared" si="2"/>
        <v>1305</v>
      </c>
      <c r="G90" s="68" t="s">
        <v>946</v>
      </c>
      <c r="H90" s="229" t="s">
        <v>748</v>
      </c>
      <c r="I90" s="229" t="s">
        <v>751</v>
      </c>
      <c r="J90" s="229" t="s">
        <v>751</v>
      </c>
      <c r="K90" s="229" t="s">
        <v>751</v>
      </c>
      <c r="L90" s="229" t="s">
        <v>751</v>
      </c>
      <c r="M90" s="229" t="s">
        <v>751</v>
      </c>
      <c r="N90" s="229" t="s">
        <v>751</v>
      </c>
      <c r="O90" s="186" t="s">
        <v>751</v>
      </c>
      <c r="Q90" s="242" t="s">
        <v>1310</v>
      </c>
      <c r="R90" s="242" t="s">
        <v>1311</v>
      </c>
    </row>
    <row r="91" spans="2:18" ht="14.25" x14ac:dyDescent="0.2">
      <c r="B91" s="67" t="s">
        <v>564</v>
      </c>
      <c r="C91" s="201" t="s">
        <v>806</v>
      </c>
      <c r="D91" s="407">
        <v>1</v>
      </c>
      <c r="E91" s="207">
        <f>VLOOKUP(B91,'2021 Pricing'!A:B,2,FALSE)</f>
        <v>497</v>
      </c>
      <c r="F91" s="507">
        <f t="shared" si="2"/>
        <v>497</v>
      </c>
      <c r="G91" s="68" t="s">
        <v>742</v>
      </c>
      <c r="H91" s="229" t="s">
        <v>748</v>
      </c>
      <c r="I91" s="229" t="s">
        <v>1255</v>
      </c>
      <c r="J91" s="229" t="s">
        <v>1255</v>
      </c>
      <c r="K91" s="226" t="s">
        <v>1255</v>
      </c>
      <c r="L91" s="226" t="s">
        <v>1255</v>
      </c>
      <c r="M91" s="226" t="s">
        <v>1255</v>
      </c>
      <c r="N91" s="226" t="s">
        <v>1255</v>
      </c>
      <c r="O91" s="186" t="s">
        <v>938</v>
      </c>
      <c r="Q91" s="242" t="s">
        <v>1312</v>
      </c>
      <c r="R91" s="242" t="s">
        <v>1313</v>
      </c>
    </row>
    <row r="92" spans="2:18" ht="14.25" x14ac:dyDescent="0.2">
      <c r="B92" s="9" t="s">
        <v>565</v>
      </c>
      <c r="C92" s="163" t="s">
        <v>807</v>
      </c>
      <c r="D92" s="380">
        <v>2</v>
      </c>
      <c r="E92" s="207">
        <f>VLOOKUP(B92,'2021 Pricing'!A:B,2,FALSE)</f>
        <v>464</v>
      </c>
      <c r="F92" s="507">
        <f t="shared" si="2"/>
        <v>928</v>
      </c>
      <c r="G92" s="68" t="s">
        <v>744</v>
      </c>
      <c r="H92" s="229" t="s">
        <v>748</v>
      </c>
      <c r="I92" s="229" t="s">
        <v>751</v>
      </c>
      <c r="J92" s="229" t="s">
        <v>751</v>
      </c>
      <c r="K92" s="230" t="s">
        <v>751</v>
      </c>
      <c r="L92" s="230" t="s">
        <v>751</v>
      </c>
      <c r="M92" s="229" t="s">
        <v>751</v>
      </c>
      <c r="N92" s="230" t="s">
        <v>751</v>
      </c>
      <c r="O92" s="186" t="s">
        <v>748</v>
      </c>
      <c r="Q92" s="242" t="s">
        <v>1334</v>
      </c>
      <c r="R92" s="248" t="s">
        <v>1317</v>
      </c>
    </row>
    <row r="93" spans="2:18" ht="14.25" x14ac:dyDescent="0.2">
      <c r="B93" s="67" t="s">
        <v>1002</v>
      </c>
      <c r="C93" s="201" t="s">
        <v>1003</v>
      </c>
      <c r="D93" s="407">
        <v>3</v>
      </c>
      <c r="E93" s="207">
        <f>VLOOKUP(B93,'2021 Pricing'!A:B,2,FALSE)</f>
        <v>410</v>
      </c>
      <c r="F93" s="507">
        <f t="shared" si="2"/>
        <v>1230</v>
      </c>
      <c r="G93" s="68" t="s">
        <v>745</v>
      </c>
      <c r="H93" s="230" t="s">
        <v>751</v>
      </c>
      <c r="I93" s="229" t="s">
        <v>751</v>
      </c>
      <c r="J93" s="229" t="s">
        <v>751</v>
      </c>
      <c r="K93" s="229" t="s">
        <v>751</v>
      </c>
      <c r="L93" s="229" t="s">
        <v>751</v>
      </c>
      <c r="M93" s="229" t="s">
        <v>751</v>
      </c>
      <c r="N93" s="229" t="s">
        <v>751</v>
      </c>
      <c r="O93" s="186" t="s">
        <v>938</v>
      </c>
      <c r="Q93" s="242" t="s">
        <v>1335</v>
      </c>
      <c r="R93" s="242" t="s">
        <v>1319</v>
      </c>
    </row>
    <row r="94" spans="2:18" ht="28.5" x14ac:dyDescent="0.2">
      <c r="B94" s="9" t="s">
        <v>567</v>
      </c>
      <c r="C94" s="163" t="s">
        <v>809</v>
      </c>
      <c r="D94" s="380">
        <v>5</v>
      </c>
      <c r="E94" s="207">
        <f>VLOOKUP(B94,'2021 Pricing'!A:B,2,FALSE)</f>
        <v>321</v>
      </c>
      <c r="F94" s="507">
        <f t="shared" si="2"/>
        <v>1605</v>
      </c>
      <c r="G94" s="68" t="s">
        <v>1291</v>
      </c>
      <c r="H94" s="230" t="s">
        <v>1292</v>
      </c>
      <c r="I94" s="229" t="s">
        <v>1293</v>
      </c>
      <c r="J94" s="229" t="s">
        <v>1293</v>
      </c>
      <c r="K94" s="229" t="s">
        <v>1293</v>
      </c>
      <c r="L94" s="229" t="s">
        <v>1293</v>
      </c>
      <c r="M94" s="229"/>
      <c r="N94" s="229" t="s">
        <v>1293</v>
      </c>
      <c r="O94" s="186" t="s">
        <v>1293</v>
      </c>
      <c r="Q94" s="249" t="s">
        <v>1350</v>
      </c>
      <c r="R94" s="249" t="s">
        <v>1351</v>
      </c>
    </row>
    <row r="95" spans="2:18" x14ac:dyDescent="0.2">
      <c r="B95" s="9" t="s">
        <v>569</v>
      </c>
      <c r="C95" s="163" t="s">
        <v>811</v>
      </c>
      <c r="D95" s="380">
        <v>1</v>
      </c>
      <c r="E95" s="207">
        <f>VLOOKUP(B95,'2021 Pricing'!A:B,2,FALSE)</f>
        <v>718</v>
      </c>
      <c r="F95" s="507">
        <f t="shared" si="2"/>
        <v>718</v>
      </c>
      <c r="G95" s="68" t="s">
        <v>1290</v>
      </c>
      <c r="H95" s="230" t="s">
        <v>748</v>
      </c>
      <c r="I95" s="229" t="s">
        <v>748</v>
      </c>
      <c r="J95" s="229" t="s">
        <v>751</v>
      </c>
      <c r="K95" s="230" t="s">
        <v>748</v>
      </c>
      <c r="L95" s="230" t="s">
        <v>748</v>
      </c>
      <c r="M95" s="229" t="s">
        <v>748</v>
      </c>
      <c r="N95" s="230" t="s">
        <v>751</v>
      </c>
      <c r="O95" s="233" t="s">
        <v>748</v>
      </c>
    </row>
    <row r="96" spans="2:18" x14ac:dyDescent="0.2">
      <c r="B96" s="9" t="s">
        <v>566</v>
      </c>
      <c r="C96" s="163" t="s">
        <v>808</v>
      </c>
      <c r="D96" s="380">
        <v>2</v>
      </c>
      <c r="E96" s="207">
        <f>VLOOKUP(B96,'2021 Pricing'!A:B,2,FALSE)</f>
        <v>696</v>
      </c>
      <c r="F96" s="507">
        <f t="shared" si="2"/>
        <v>1392</v>
      </c>
      <c r="G96" s="849" t="s">
        <v>927</v>
      </c>
      <c r="H96" s="549" t="s">
        <v>1035</v>
      </c>
      <c r="I96" s="549" t="s">
        <v>1091</v>
      </c>
      <c r="J96" s="549" t="s">
        <v>1091</v>
      </c>
      <c r="K96" s="549" t="s">
        <v>1035</v>
      </c>
      <c r="L96" s="549"/>
      <c r="M96" s="549" t="s">
        <v>928</v>
      </c>
      <c r="N96" s="549" t="s">
        <v>1035</v>
      </c>
      <c r="O96" s="551"/>
    </row>
    <row r="97" spans="2:15" x14ac:dyDescent="0.2">
      <c r="B97" s="67" t="s">
        <v>1004</v>
      </c>
      <c r="C97" s="201" t="s">
        <v>1005</v>
      </c>
      <c r="D97" s="407">
        <v>3</v>
      </c>
      <c r="E97" s="207">
        <f>VLOOKUP(B97,'2021 Pricing'!A:B,2,FALSE)</f>
        <v>651</v>
      </c>
      <c r="F97" s="507">
        <f t="shared" si="2"/>
        <v>1953</v>
      </c>
      <c r="G97" s="849"/>
      <c r="H97" s="549"/>
      <c r="I97" s="549"/>
      <c r="J97" s="549"/>
      <c r="K97" s="549"/>
      <c r="L97" s="549"/>
      <c r="M97" s="549"/>
      <c r="N97" s="549"/>
      <c r="O97" s="551"/>
    </row>
    <row r="98" spans="2:15" x14ac:dyDescent="0.2">
      <c r="B98" s="9" t="s">
        <v>568</v>
      </c>
      <c r="C98" s="163" t="s">
        <v>810</v>
      </c>
      <c r="D98" s="380">
        <v>5</v>
      </c>
      <c r="E98" s="207">
        <f>VLOOKUP(B98,'2021 Pricing'!A:B,2,FALSE)</f>
        <v>680</v>
      </c>
      <c r="F98" s="507">
        <f t="shared" si="2"/>
        <v>3400</v>
      </c>
      <c r="G98" s="849"/>
      <c r="H98" s="549"/>
      <c r="I98" s="549"/>
      <c r="J98" s="549"/>
      <c r="K98" s="549"/>
      <c r="L98" s="549"/>
      <c r="M98" s="549"/>
      <c r="N98" s="549"/>
      <c r="O98" s="551"/>
    </row>
    <row r="99" spans="2:15" x14ac:dyDescent="0.2">
      <c r="B99" s="202" t="s">
        <v>654</v>
      </c>
      <c r="C99" s="203" t="s">
        <v>1232</v>
      </c>
      <c r="D99" s="404">
        <v>1</v>
      </c>
      <c r="E99" s="207">
        <f>VLOOKUP(B99,'2021 Pricing'!A:B,2,FALSE)</f>
        <v>416</v>
      </c>
      <c r="F99" s="507">
        <f t="shared" si="2"/>
        <v>416</v>
      </c>
      <c r="G99" s="728" t="s">
        <v>746</v>
      </c>
      <c r="H99" s="550" t="s">
        <v>1031</v>
      </c>
      <c r="I99" s="549" t="s">
        <v>942</v>
      </c>
      <c r="J99" s="549"/>
      <c r="K99" s="549"/>
      <c r="L99" s="549"/>
      <c r="M99" s="549"/>
      <c r="N99" s="549"/>
      <c r="O99" s="850" t="s">
        <v>945</v>
      </c>
    </row>
    <row r="100" spans="2:15" x14ac:dyDescent="0.2">
      <c r="B100" s="202" t="s">
        <v>655</v>
      </c>
      <c r="C100" s="203" t="s">
        <v>1233</v>
      </c>
      <c r="D100" s="404">
        <v>2</v>
      </c>
      <c r="E100" s="207">
        <f>VLOOKUP(B100,'2021 Pricing'!A:B,2,FALSE)</f>
        <v>405</v>
      </c>
      <c r="F100" s="507">
        <f t="shared" si="2"/>
        <v>810</v>
      </c>
      <c r="G100" s="728"/>
      <c r="H100" s="550"/>
      <c r="I100" s="549"/>
      <c r="J100" s="549"/>
      <c r="K100" s="549"/>
      <c r="L100" s="549"/>
      <c r="M100" s="549"/>
      <c r="N100" s="549"/>
      <c r="O100" s="850"/>
    </row>
    <row r="101" spans="2:15" x14ac:dyDescent="0.2">
      <c r="B101" s="202" t="s">
        <v>656</v>
      </c>
      <c r="C101" s="203" t="s">
        <v>1234</v>
      </c>
      <c r="D101" s="404">
        <v>5</v>
      </c>
      <c r="E101" s="207">
        <f>VLOOKUP(B101,'2021 Pricing'!A:B,2,FALSE)</f>
        <v>283</v>
      </c>
      <c r="F101" s="507">
        <f t="shared" si="2"/>
        <v>1415</v>
      </c>
      <c r="G101" s="728"/>
      <c r="H101" s="550"/>
      <c r="I101" s="549"/>
      <c r="J101" s="549"/>
      <c r="K101" s="549"/>
      <c r="L101" s="549"/>
      <c r="M101" s="549"/>
      <c r="N101" s="549"/>
      <c r="O101" s="850"/>
    </row>
    <row r="102" spans="2:15" x14ac:dyDescent="0.2">
      <c r="B102" s="9" t="s">
        <v>665</v>
      </c>
      <c r="C102" s="163" t="s">
        <v>1485</v>
      </c>
      <c r="D102" s="380">
        <v>1</v>
      </c>
      <c r="E102" s="207">
        <f>VLOOKUP(B102,'2021 Pricing'!A:B,2,FALSE)</f>
        <v>355</v>
      </c>
      <c r="F102" s="507">
        <f t="shared" si="2"/>
        <v>355</v>
      </c>
      <c r="G102" s="728"/>
      <c r="H102" s="550"/>
      <c r="I102" s="549"/>
      <c r="J102" s="549"/>
      <c r="K102" s="549"/>
      <c r="L102" s="549"/>
      <c r="M102" s="549"/>
      <c r="N102" s="549"/>
      <c r="O102" s="850"/>
    </row>
    <row r="103" spans="2:15" x14ac:dyDescent="0.2">
      <c r="B103" s="9" t="s">
        <v>666</v>
      </c>
      <c r="C103" s="163" t="s">
        <v>841</v>
      </c>
      <c r="D103" s="380">
        <v>2</v>
      </c>
      <c r="E103" s="207">
        <f>VLOOKUP(B103,'2021 Pricing'!A:B,2,FALSE)</f>
        <v>355</v>
      </c>
      <c r="F103" s="507">
        <f t="shared" si="2"/>
        <v>710</v>
      </c>
      <c r="G103" s="728"/>
      <c r="H103" s="550"/>
      <c r="I103" s="549"/>
      <c r="J103" s="549"/>
      <c r="K103" s="549"/>
      <c r="L103" s="549"/>
      <c r="M103" s="549"/>
      <c r="N103" s="549"/>
      <c r="O103" s="850"/>
    </row>
    <row r="104" spans="2:15" x14ac:dyDescent="0.2">
      <c r="B104" s="9" t="s">
        <v>667</v>
      </c>
      <c r="C104" s="163" t="s">
        <v>842</v>
      </c>
      <c r="D104" s="380">
        <v>3</v>
      </c>
      <c r="E104" s="207">
        <f>VLOOKUP(B104,'2021 Pricing'!A:B,2,FALSE)</f>
        <v>355</v>
      </c>
      <c r="F104" s="507">
        <f t="shared" si="2"/>
        <v>1065</v>
      </c>
      <c r="G104" s="728" t="s">
        <v>769</v>
      </c>
      <c r="H104" s="550" t="s">
        <v>1486</v>
      </c>
      <c r="I104" s="550"/>
      <c r="J104" s="550"/>
      <c r="K104" s="550"/>
      <c r="L104" s="550"/>
      <c r="M104" s="550"/>
      <c r="N104" s="550"/>
      <c r="O104" s="548"/>
    </row>
    <row r="105" spans="2:15" x14ac:dyDescent="0.2">
      <c r="B105" s="9" t="s">
        <v>668</v>
      </c>
      <c r="C105" s="163" t="s">
        <v>843</v>
      </c>
      <c r="D105" s="380">
        <v>4</v>
      </c>
      <c r="E105" s="207">
        <f>VLOOKUP(B105,'2021 Pricing'!A:B,2,FALSE)</f>
        <v>355</v>
      </c>
      <c r="F105" s="507">
        <f t="shared" si="2"/>
        <v>1420</v>
      </c>
      <c r="G105" s="728"/>
      <c r="H105" s="550"/>
      <c r="I105" s="550"/>
      <c r="J105" s="550"/>
      <c r="K105" s="550"/>
      <c r="L105" s="550"/>
      <c r="M105" s="550"/>
      <c r="N105" s="550"/>
      <c r="O105" s="548"/>
    </row>
    <row r="106" spans="2:15" x14ac:dyDescent="0.2">
      <c r="B106" s="9" t="s">
        <v>669</v>
      </c>
      <c r="C106" s="163" t="s">
        <v>844</v>
      </c>
      <c r="D106" s="380">
        <v>5</v>
      </c>
      <c r="E106" s="207">
        <f>VLOOKUP(B106,'2021 Pricing'!A:B,2,FALSE)</f>
        <v>355</v>
      </c>
      <c r="F106" s="507">
        <f t="shared" si="2"/>
        <v>1775</v>
      </c>
      <c r="G106" s="728"/>
      <c r="H106" s="550"/>
      <c r="I106" s="550"/>
      <c r="J106" s="550"/>
      <c r="K106" s="550"/>
      <c r="L106" s="550"/>
      <c r="M106" s="550"/>
      <c r="N106" s="550"/>
      <c r="O106" s="548"/>
    </row>
    <row r="107" spans="2:15" x14ac:dyDescent="0.2">
      <c r="B107" s="9" t="s">
        <v>670</v>
      </c>
      <c r="C107" s="163" t="s">
        <v>845</v>
      </c>
      <c r="D107" s="380">
        <v>1</v>
      </c>
      <c r="E107" s="207">
        <f>VLOOKUP(B107,'2021 Pricing'!A:B,2,FALSE)</f>
        <v>604</v>
      </c>
      <c r="F107" s="507">
        <f t="shared" si="2"/>
        <v>604</v>
      </c>
      <c r="G107" s="728"/>
      <c r="H107" s="550"/>
      <c r="I107" s="550"/>
      <c r="J107" s="550"/>
      <c r="K107" s="550"/>
      <c r="L107" s="550"/>
      <c r="M107" s="550"/>
      <c r="N107" s="550"/>
      <c r="O107" s="548"/>
    </row>
    <row r="108" spans="2:15" x14ac:dyDescent="0.2">
      <c r="B108" s="9" t="s">
        <v>671</v>
      </c>
      <c r="C108" s="163" t="s">
        <v>846</v>
      </c>
      <c r="D108" s="380">
        <v>2</v>
      </c>
      <c r="E108" s="207">
        <f>VLOOKUP(B108,'2021 Pricing'!A:B,2,FALSE)</f>
        <v>604</v>
      </c>
      <c r="F108" s="507">
        <f t="shared" si="2"/>
        <v>1208</v>
      </c>
      <c r="G108" s="851" t="s">
        <v>1321</v>
      </c>
      <c r="H108" s="597"/>
      <c r="I108" s="597"/>
      <c r="J108" s="597"/>
      <c r="K108" s="597"/>
      <c r="L108" s="597"/>
      <c r="M108" s="597"/>
      <c r="N108" s="597"/>
      <c r="O108" s="599"/>
    </row>
    <row r="109" spans="2:15" x14ac:dyDescent="0.2">
      <c r="B109" s="9" t="s">
        <v>672</v>
      </c>
      <c r="C109" s="163" t="s">
        <v>847</v>
      </c>
      <c r="D109" s="380">
        <v>3</v>
      </c>
      <c r="E109" s="207">
        <f>VLOOKUP(B109,'2021 Pricing'!A:B,2,FALSE)</f>
        <v>604</v>
      </c>
      <c r="F109" s="507">
        <f t="shared" si="2"/>
        <v>1812</v>
      </c>
      <c r="G109" s="851"/>
      <c r="H109" s="597"/>
      <c r="I109" s="597"/>
      <c r="J109" s="597"/>
      <c r="K109" s="597"/>
      <c r="L109" s="597"/>
      <c r="M109" s="597"/>
      <c r="N109" s="597"/>
      <c r="O109" s="599"/>
    </row>
    <row r="110" spans="2:15" x14ac:dyDescent="0.2">
      <c r="B110" s="9" t="s">
        <v>673</v>
      </c>
      <c r="C110" s="163" t="s">
        <v>848</v>
      </c>
      <c r="D110" s="380">
        <v>4</v>
      </c>
      <c r="E110" s="207">
        <f>VLOOKUP(B110,'2021 Pricing'!A:B,2,FALSE)</f>
        <v>604</v>
      </c>
      <c r="F110" s="507">
        <f t="shared" si="2"/>
        <v>2416</v>
      </c>
      <c r="G110" s="851"/>
      <c r="H110" s="597"/>
      <c r="I110" s="597"/>
      <c r="J110" s="597"/>
      <c r="K110" s="597"/>
      <c r="L110" s="597"/>
      <c r="M110" s="597"/>
      <c r="N110" s="597"/>
      <c r="O110" s="599"/>
    </row>
    <row r="111" spans="2:15" x14ac:dyDescent="0.2">
      <c r="B111" s="9" t="s">
        <v>674</v>
      </c>
      <c r="C111" s="163" t="s">
        <v>849</v>
      </c>
      <c r="D111" s="380">
        <v>5</v>
      </c>
      <c r="E111" s="207">
        <f>VLOOKUP(B111,'2021 Pricing'!A:B,2,FALSE)</f>
        <v>604</v>
      </c>
      <c r="F111" s="507">
        <f t="shared" si="2"/>
        <v>3020</v>
      </c>
      <c r="G111" s="851"/>
      <c r="H111" s="597"/>
      <c r="I111" s="597"/>
      <c r="J111" s="597"/>
      <c r="K111" s="597"/>
      <c r="L111" s="597"/>
      <c r="M111" s="597"/>
      <c r="N111" s="597"/>
      <c r="O111" s="599"/>
    </row>
    <row r="112" spans="2:15" x14ac:dyDescent="0.2">
      <c r="B112" s="192" t="s">
        <v>1006</v>
      </c>
      <c r="C112" s="204" t="s">
        <v>1010</v>
      </c>
      <c r="D112" s="509">
        <v>2</v>
      </c>
      <c r="E112" s="207">
        <f>VLOOKUP(B112,'2021 Pricing'!A:B,2,FALSE)</f>
        <v>237</v>
      </c>
      <c r="F112" s="507">
        <f t="shared" si="2"/>
        <v>474</v>
      </c>
      <c r="G112" s="851"/>
      <c r="H112" s="597"/>
      <c r="I112" s="597"/>
      <c r="J112" s="597"/>
      <c r="K112" s="597"/>
      <c r="L112" s="597"/>
      <c r="M112" s="597"/>
      <c r="N112" s="597"/>
      <c r="O112" s="599"/>
    </row>
    <row r="113" spans="2:16" x14ac:dyDescent="0.2">
      <c r="B113" s="192" t="s">
        <v>1007</v>
      </c>
      <c r="C113" s="204" t="s">
        <v>1011</v>
      </c>
      <c r="D113" s="509">
        <v>2</v>
      </c>
      <c r="E113" s="207">
        <f>VLOOKUP(B113,'2021 Pricing'!A:B,2,FALSE)</f>
        <v>444</v>
      </c>
      <c r="F113" s="507">
        <f t="shared" si="2"/>
        <v>888</v>
      </c>
      <c r="G113" s="851"/>
      <c r="H113" s="597"/>
      <c r="I113" s="597"/>
      <c r="J113" s="597"/>
      <c r="K113" s="597"/>
      <c r="L113" s="597"/>
      <c r="M113" s="597"/>
      <c r="N113" s="597"/>
      <c r="O113" s="599"/>
    </row>
    <row r="114" spans="2:16" x14ac:dyDescent="0.2">
      <c r="B114" s="193" t="s">
        <v>1008</v>
      </c>
      <c r="C114" s="236" t="s">
        <v>1012</v>
      </c>
      <c r="D114" s="401">
        <v>2</v>
      </c>
      <c r="E114" s="207">
        <f>VLOOKUP(B114,'2021 Pricing'!A:B,2,FALSE)</f>
        <v>243</v>
      </c>
      <c r="F114" s="507">
        <f t="shared" si="2"/>
        <v>486</v>
      </c>
      <c r="G114" s="851"/>
      <c r="H114" s="597"/>
      <c r="I114" s="597"/>
      <c r="J114" s="597"/>
      <c r="K114" s="597"/>
      <c r="L114" s="597"/>
      <c r="M114" s="597"/>
      <c r="N114" s="597"/>
      <c r="O114" s="599"/>
    </row>
    <row r="115" spans="2:16" ht="13.5" thickBot="1" x14ac:dyDescent="0.25">
      <c r="B115" s="196" t="s">
        <v>1009</v>
      </c>
      <c r="C115" s="197" t="s">
        <v>1012</v>
      </c>
      <c r="D115" s="490">
        <v>2</v>
      </c>
      <c r="E115" s="207">
        <f>VLOOKUP(B115,'2021 Pricing'!A:B,2,FALSE)</f>
        <v>413</v>
      </c>
      <c r="F115" s="507">
        <f t="shared" si="2"/>
        <v>826</v>
      </c>
      <c r="G115" s="852"/>
      <c r="H115" s="853"/>
      <c r="I115" s="853"/>
      <c r="J115" s="853"/>
      <c r="K115" s="853"/>
      <c r="L115" s="853"/>
      <c r="M115" s="853"/>
      <c r="N115" s="853"/>
      <c r="O115" s="854"/>
    </row>
    <row r="116" spans="2:16" ht="16.5" thickBot="1" x14ac:dyDescent="0.25">
      <c r="B116" s="896" t="s">
        <v>1197</v>
      </c>
      <c r="C116" s="897"/>
      <c r="D116" s="897"/>
      <c r="E116" s="897"/>
      <c r="F116" s="898"/>
      <c r="G116" s="208"/>
      <c r="H116" s="208"/>
      <c r="I116" s="208"/>
      <c r="J116" s="208"/>
      <c r="K116" s="208"/>
      <c r="L116" s="208"/>
      <c r="M116" s="208"/>
      <c r="N116" s="208"/>
      <c r="O116" s="209"/>
      <c r="P116" s="71"/>
    </row>
    <row r="117" spans="2:16" x14ac:dyDescent="0.2">
      <c r="B117" s="9" t="s">
        <v>584</v>
      </c>
      <c r="C117" s="163" t="s">
        <v>820</v>
      </c>
      <c r="D117" s="380">
        <v>1</v>
      </c>
      <c r="E117" s="207">
        <f>VLOOKUP(B117,'2021 Pricing'!A:B,2,FALSE)</f>
        <v>470</v>
      </c>
      <c r="F117" s="507">
        <f t="shared" ref="F117:F126" si="3">D117*E117</f>
        <v>470</v>
      </c>
      <c r="G117" s="132"/>
      <c r="H117" s="856" t="s">
        <v>736</v>
      </c>
      <c r="I117" s="856"/>
      <c r="J117" s="856"/>
      <c r="K117" s="866" t="s">
        <v>1374</v>
      </c>
      <c r="L117" s="866"/>
      <c r="M117" s="866"/>
      <c r="N117" s="860"/>
      <c r="O117" s="861"/>
    </row>
    <row r="118" spans="2:16" x14ac:dyDescent="0.2">
      <c r="B118" s="9" t="s">
        <v>585</v>
      </c>
      <c r="C118" s="163" t="s">
        <v>821</v>
      </c>
      <c r="D118" s="380">
        <v>2</v>
      </c>
      <c r="E118" s="207">
        <f>VLOOKUP(B118,'2021 Pricing'!A:B,2,FALSE)</f>
        <v>484</v>
      </c>
      <c r="F118" s="507">
        <f t="shared" si="3"/>
        <v>968</v>
      </c>
      <c r="G118" s="68" t="s">
        <v>967</v>
      </c>
      <c r="H118" s="857" t="s">
        <v>748</v>
      </c>
      <c r="I118" s="857"/>
      <c r="J118" s="857"/>
      <c r="K118" s="858" t="s">
        <v>748</v>
      </c>
      <c r="L118" s="858"/>
      <c r="M118" s="858"/>
      <c r="N118" s="862"/>
      <c r="O118" s="863"/>
    </row>
    <row r="119" spans="2:16" x14ac:dyDescent="0.2">
      <c r="B119" s="9" t="s">
        <v>586</v>
      </c>
      <c r="C119" s="163" t="s">
        <v>822</v>
      </c>
      <c r="D119" s="380">
        <v>1</v>
      </c>
      <c r="E119" s="207" t="s">
        <v>1736</v>
      </c>
      <c r="F119" s="207" t="s">
        <v>1736</v>
      </c>
      <c r="G119" s="68" t="s">
        <v>738</v>
      </c>
      <c r="H119" s="857" t="s">
        <v>1076</v>
      </c>
      <c r="I119" s="857"/>
      <c r="J119" s="857"/>
      <c r="K119" s="858" t="s">
        <v>1035</v>
      </c>
      <c r="L119" s="858"/>
      <c r="M119" s="858"/>
      <c r="N119" s="862"/>
      <c r="O119" s="863"/>
    </row>
    <row r="120" spans="2:16" x14ac:dyDescent="0.2">
      <c r="B120" s="9" t="s">
        <v>587</v>
      </c>
      <c r="C120" s="163" t="s">
        <v>823</v>
      </c>
      <c r="D120" s="380">
        <v>2</v>
      </c>
      <c r="E120" s="207" t="s">
        <v>1736</v>
      </c>
      <c r="F120" s="207" t="s">
        <v>1736</v>
      </c>
      <c r="G120" s="68" t="s">
        <v>739</v>
      </c>
      <c r="H120" s="857" t="s">
        <v>751</v>
      </c>
      <c r="I120" s="857"/>
      <c r="J120" s="857"/>
      <c r="K120" s="858" t="s">
        <v>751</v>
      </c>
      <c r="L120" s="858"/>
      <c r="M120" s="858"/>
      <c r="N120" s="862"/>
      <c r="O120" s="863"/>
    </row>
    <row r="121" spans="2:16" x14ac:dyDescent="0.2">
      <c r="B121" s="9" t="s">
        <v>588</v>
      </c>
      <c r="C121" s="163" t="s">
        <v>824</v>
      </c>
      <c r="D121" s="380">
        <v>1</v>
      </c>
      <c r="E121" s="207">
        <f>VLOOKUP(B121,'2021 Pricing'!A:B,2,FALSE)</f>
        <v>588</v>
      </c>
      <c r="F121" s="507">
        <f t="shared" si="3"/>
        <v>588</v>
      </c>
      <c r="G121" s="68" t="s">
        <v>740</v>
      </c>
      <c r="H121" s="857" t="s">
        <v>751</v>
      </c>
      <c r="I121" s="857"/>
      <c r="J121" s="857"/>
      <c r="K121" s="858" t="s">
        <v>1380</v>
      </c>
      <c r="L121" s="858"/>
      <c r="M121" s="858"/>
      <c r="N121" s="862"/>
      <c r="O121" s="863"/>
    </row>
    <row r="122" spans="2:16" x14ac:dyDescent="0.2">
      <c r="B122" s="9" t="s">
        <v>589</v>
      </c>
      <c r="C122" s="163" t="s">
        <v>825</v>
      </c>
      <c r="D122" s="380">
        <v>2</v>
      </c>
      <c r="E122" s="207">
        <f>VLOOKUP(B122,'2021 Pricing'!A:B,2,FALSE)</f>
        <v>551</v>
      </c>
      <c r="F122" s="507">
        <f t="shared" si="3"/>
        <v>1102</v>
      </c>
      <c r="G122" s="68" t="s">
        <v>741</v>
      </c>
      <c r="H122" s="858" t="s">
        <v>753</v>
      </c>
      <c r="I122" s="858"/>
      <c r="J122" s="858"/>
      <c r="K122" s="858" t="s">
        <v>753</v>
      </c>
      <c r="L122" s="858"/>
      <c r="M122" s="858"/>
      <c r="N122" s="862"/>
      <c r="O122" s="863"/>
    </row>
    <row r="123" spans="2:16" x14ac:dyDescent="0.2">
      <c r="B123" s="9" t="s">
        <v>590</v>
      </c>
      <c r="C123" s="163" t="s">
        <v>826</v>
      </c>
      <c r="D123" s="380">
        <v>1</v>
      </c>
      <c r="E123" s="207">
        <f>VLOOKUP(B123,'2021 Pricing'!A:B,2,FALSE)</f>
        <v>1928</v>
      </c>
      <c r="F123" s="507">
        <f t="shared" si="3"/>
        <v>1928</v>
      </c>
      <c r="G123" s="68" t="s">
        <v>946</v>
      </c>
      <c r="H123" s="858" t="s">
        <v>751</v>
      </c>
      <c r="I123" s="858"/>
      <c r="J123" s="858"/>
      <c r="K123" s="858" t="s">
        <v>748</v>
      </c>
      <c r="L123" s="858"/>
      <c r="M123" s="858"/>
      <c r="N123" s="862"/>
      <c r="O123" s="863"/>
    </row>
    <row r="124" spans="2:16" x14ac:dyDescent="0.2">
      <c r="B124" s="9" t="s">
        <v>591</v>
      </c>
      <c r="C124" s="163" t="s">
        <v>827</v>
      </c>
      <c r="D124" s="380">
        <v>2</v>
      </c>
      <c r="E124" s="207">
        <f>VLOOKUP(B124,'2021 Pricing'!A:B,2,FALSE)</f>
        <v>1877</v>
      </c>
      <c r="F124" s="507">
        <f t="shared" si="3"/>
        <v>3754</v>
      </c>
      <c r="G124" s="68" t="s">
        <v>742</v>
      </c>
      <c r="H124" s="858" t="s">
        <v>1255</v>
      </c>
      <c r="I124" s="858"/>
      <c r="J124" s="858"/>
      <c r="K124" s="858" t="s">
        <v>748</v>
      </c>
      <c r="L124" s="858"/>
      <c r="M124" s="858"/>
      <c r="N124" s="862"/>
      <c r="O124" s="863"/>
    </row>
    <row r="125" spans="2:16" x14ac:dyDescent="0.2">
      <c r="B125" s="9" t="s">
        <v>592</v>
      </c>
      <c r="C125" s="163" t="s">
        <v>828</v>
      </c>
      <c r="D125" s="380">
        <v>1</v>
      </c>
      <c r="E125" s="207" t="s">
        <v>1736</v>
      </c>
      <c r="F125" s="207" t="s">
        <v>1736</v>
      </c>
      <c r="G125" s="68" t="s">
        <v>744</v>
      </c>
      <c r="H125" s="858" t="s">
        <v>751</v>
      </c>
      <c r="I125" s="858"/>
      <c r="J125" s="858"/>
      <c r="K125" s="858" t="s">
        <v>748</v>
      </c>
      <c r="L125" s="858"/>
      <c r="M125" s="858"/>
      <c r="N125" s="862"/>
      <c r="O125" s="863"/>
    </row>
    <row r="126" spans="2:16" x14ac:dyDescent="0.2">
      <c r="B126" s="9" t="s">
        <v>593</v>
      </c>
      <c r="C126" s="163" t="s">
        <v>829</v>
      </c>
      <c r="D126" s="380">
        <v>2</v>
      </c>
      <c r="E126" s="207" t="s">
        <v>1736</v>
      </c>
      <c r="F126" s="207" t="s">
        <v>1736</v>
      </c>
      <c r="G126" s="68" t="s">
        <v>745</v>
      </c>
      <c r="H126" s="858" t="s">
        <v>751</v>
      </c>
      <c r="I126" s="858"/>
      <c r="J126" s="858"/>
      <c r="K126" s="858" t="s">
        <v>751</v>
      </c>
      <c r="L126" s="858"/>
      <c r="M126" s="858"/>
      <c r="N126" s="862"/>
      <c r="O126" s="863"/>
    </row>
    <row r="127" spans="2:16" x14ac:dyDescent="0.2">
      <c r="B127" s="9"/>
      <c r="C127" s="163"/>
      <c r="D127" s="380"/>
      <c r="E127" s="162"/>
      <c r="F127" s="162"/>
      <c r="G127" s="228" t="s">
        <v>746</v>
      </c>
      <c r="H127" s="549" t="s">
        <v>1487</v>
      </c>
      <c r="I127" s="549"/>
      <c r="J127" s="549"/>
      <c r="K127" s="549" t="s">
        <v>1031</v>
      </c>
      <c r="L127" s="549"/>
      <c r="M127" s="549"/>
      <c r="N127" s="862"/>
      <c r="O127" s="863"/>
    </row>
    <row r="128" spans="2:16" ht="13.5" thickBot="1" x14ac:dyDescent="0.25">
      <c r="B128" s="27"/>
      <c r="C128" s="28"/>
      <c r="D128" s="381"/>
      <c r="E128" s="29"/>
      <c r="F128" s="29"/>
      <c r="G128" s="266" t="s">
        <v>769</v>
      </c>
      <c r="H128" s="859" t="s">
        <v>1695</v>
      </c>
      <c r="I128" s="859"/>
      <c r="J128" s="859"/>
      <c r="K128" s="855"/>
      <c r="L128" s="855"/>
      <c r="M128" s="855"/>
      <c r="N128" s="864"/>
      <c r="O128" s="865"/>
    </row>
    <row r="129" spans="2:15" ht="16.5" thickBot="1" x14ac:dyDescent="0.25">
      <c r="B129" s="896" t="s">
        <v>913</v>
      </c>
      <c r="C129" s="897"/>
      <c r="D129" s="897"/>
      <c r="E129" s="897"/>
      <c r="F129" s="898"/>
      <c r="G129" s="240"/>
      <c r="H129" s="240"/>
      <c r="I129" s="240"/>
      <c r="J129" s="240"/>
      <c r="K129" s="240"/>
      <c r="L129" s="69"/>
      <c r="M129" s="69"/>
      <c r="N129" s="69"/>
      <c r="O129" s="70"/>
    </row>
    <row r="130" spans="2:15" x14ac:dyDescent="0.2">
      <c r="B130" s="9" t="s">
        <v>506</v>
      </c>
      <c r="C130" s="163" t="s">
        <v>777</v>
      </c>
      <c r="D130" s="380">
        <v>1</v>
      </c>
      <c r="E130" s="207">
        <f>VLOOKUP(B130,'2021 Pricing'!A:B,2,FALSE)</f>
        <v>115.5</v>
      </c>
      <c r="F130" s="507">
        <f t="shared" ref="F130:F140" si="4">D130*E130</f>
        <v>115.5</v>
      </c>
      <c r="G130" s="132"/>
      <c r="H130" s="131" t="s">
        <v>1374</v>
      </c>
      <c r="I130" s="255" t="s">
        <v>736</v>
      </c>
      <c r="J130" s="255" t="s">
        <v>978</v>
      </c>
      <c r="K130" s="130" t="s">
        <v>1222</v>
      </c>
      <c r="L130" s="837"/>
      <c r="M130" s="837"/>
      <c r="N130" s="837"/>
      <c r="O130" s="838"/>
    </row>
    <row r="131" spans="2:15" x14ac:dyDescent="0.2">
      <c r="B131" s="9" t="s">
        <v>507</v>
      </c>
      <c r="C131" s="163" t="s">
        <v>778</v>
      </c>
      <c r="D131" s="380">
        <v>2</v>
      </c>
      <c r="E131" s="207">
        <f>VLOOKUP(B131,'2021 Pricing'!A:B,2,FALSE)</f>
        <v>115.5</v>
      </c>
      <c r="F131" s="507">
        <f t="shared" si="4"/>
        <v>231</v>
      </c>
      <c r="G131" s="68" t="s">
        <v>967</v>
      </c>
      <c r="H131" s="230" t="s">
        <v>748</v>
      </c>
      <c r="I131" s="253" t="s">
        <v>748</v>
      </c>
      <c r="J131" s="253" t="s">
        <v>926</v>
      </c>
      <c r="K131" s="186" t="s">
        <v>748</v>
      </c>
      <c r="L131" s="839"/>
      <c r="M131" s="839"/>
      <c r="N131" s="839"/>
      <c r="O131" s="840"/>
    </row>
    <row r="132" spans="2:15" x14ac:dyDescent="0.2">
      <c r="B132" s="9" t="s">
        <v>1013</v>
      </c>
      <c r="C132" s="201" t="s">
        <v>1014</v>
      </c>
      <c r="D132" s="407">
        <v>3</v>
      </c>
      <c r="E132" s="207">
        <f>VLOOKUP(B132,'2021 Pricing'!A:B,2,FALSE)</f>
        <v>100</v>
      </c>
      <c r="F132" s="507">
        <f t="shared" si="4"/>
        <v>300</v>
      </c>
      <c r="G132" s="68" t="s">
        <v>739</v>
      </c>
      <c r="H132" s="230" t="s">
        <v>751</v>
      </c>
      <c r="I132" s="253" t="s">
        <v>751</v>
      </c>
      <c r="J132" s="253" t="s">
        <v>751</v>
      </c>
      <c r="K132" s="186" t="s">
        <v>751</v>
      </c>
      <c r="L132" s="839"/>
      <c r="M132" s="839"/>
      <c r="N132" s="839"/>
      <c r="O132" s="840"/>
    </row>
    <row r="133" spans="2:15" x14ac:dyDescent="0.2">
      <c r="B133" s="9" t="s">
        <v>509</v>
      </c>
      <c r="C133" s="163" t="s">
        <v>780</v>
      </c>
      <c r="D133" s="380">
        <v>5</v>
      </c>
      <c r="E133" s="207">
        <f>VLOOKUP(B133,'2021 Pricing'!A:B,2,FALSE)</f>
        <v>70</v>
      </c>
      <c r="F133" s="507">
        <f t="shared" si="4"/>
        <v>350</v>
      </c>
      <c r="G133" s="68" t="s">
        <v>740</v>
      </c>
      <c r="H133" s="229" t="s">
        <v>1380</v>
      </c>
      <c r="I133" s="253" t="s">
        <v>751</v>
      </c>
      <c r="J133" s="253" t="s">
        <v>751</v>
      </c>
      <c r="K133" s="186" t="s">
        <v>751</v>
      </c>
      <c r="L133" s="839"/>
      <c r="M133" s="839"/>
      <c r="N133" s="839"/>
      <c r="O133" s="840"/>
    </row>
    <row r="134" spans="2:15" x14ac:dyDescent="0.2">
      <c r="B134" s="9" t="s">
        <v>511</v>
      </c>
      <c r="C134" s="163" t="s">
        <v>782</v>
      </c>
      <c r="D134" s="380">
        <v>1</v>
      </c>
      <c r="E134" s="207">
        <f>VLOOKUP(B134,'2021 Pricing'!A:B,2,FALSE)</f>
        <v>242</v>
      </c>
      <c r="F134" s="507">
        <f t="shared" si="4"/>
        <v>242</v>
      </c>
      <c r="G134" s="68" t="s">
        <v>741</v>
      </c>
      <c r="H134" s="230" t="s">
        <v>753</v>
      </c>
      <c r="I134" s="252" t="s">
        <v>753</v>
      </c>
      <c r="J134" s="253" t="s">
        <v>753</v>
      </c>
      <c r="K134" s="186" t="s">
        <v>753</v>
      </c>
      <c r="L134" s="839"/>
      <c r="M134" s="839"/>
      <c r="N134" s="839"/>
      <c r="O134" s="840"/>
    </row>
    <row r="135" spans="2:15" x14ac:dyDescent="0.2">
      <c r="B135" s="9" t="s">
        <v>508</v>
      </c>
      <c r="C135" s="163" t="s">
        <v>779</v>
      </c>
      <c r="D135" s="380">
        <v>2</v>
      </c>
      <c r="E135" s="207">
        <f>VLOOKUP(B135,'2021 Pricing'!A:B,2,FALSE)</f>
        <v>242</v>
      </c>
      <c r="F135" s="507">
        <f t="shared" si="4"/>
        <v>484</v>
      </c>
      <c r="G135" s="68" t="s">
        <v>946</v>
      </c>
      <c r="H135" s="230" t="s">
        <v>748</v>
      </c>
      <c r="I135" s="252" t="s">
        <v>751</v>
      </c>
      <c r="J135" s="252" t="s">
        <v>751</v>
      </c>
      <c r="K135" s="233" t="s">
        <v>751</v>
      </c>
      <c r="L135" s="839"/>
      <c r="M135" s="839"/>
      <c r="N135" s="839"/>
      <c r="O135" s="840"/>
    </row>
    <row r="136" spans="2:15" x14ac:dyDescent="0.2">
      <c r="B136" s="67" t="s">
        <v>1016</v>
      </c>
      <c r="C136" s="201" t="s">
        <v>1015</v>
      </c>
      <c r="D136" s="407">
        <v>3</v>
      </c>
      <c r="E136" s="207">
        <f>VLOOKUP(B136,'2021 Pricing'!A:B,2,FALSE)</f>
        <v>220</v>
      </c>
      <c r="F136" s="507">
        <f t="shared" si="4"/>
        <v>660</v>
      </c>
      <c r="G136" s="68" t="s">
        <v>930</v>
      </c>
      <c r="H136" s="230" t="s">
        <v>748</v>
      </c>
      <c r="I136" s="252" t="s">
        <v>751</v>
      </c>
      <c r="J136" s="252" t="s">
        <v>751</v>
      </c>
      <c r="K136" s="186" t="s">
        <v>751</v>
      </c>
      <c r="L136" s="839"/>
      <c r="M136" s="839"/>
      <c r="N136" s="839"/>
      <c r="O136" s="840"/>
    </row>
    <row r="137" spans="2:15" x14ac:dyDescent="0.2">
      <c r="B137" s="9" t="s">
        <v>510</v>
      </c>
      <c r="C137" s="163" t="s">
        <v>781</v>
      </c>
      <c r="D137" s="380">
        <v>5</v>
      </c>
      <c r="E137" s="207">
        <f>VLOOKUP(B137,'2021 Pricing'!A:B,2,FALSE)</f>
        <v>200</v>
      </c>
      <c r="F137" s="507">
        <f t="shared" si="4"/>
        <v>1000</v>
      </c>
      <c r="G137" s="68" t="s">
        <v>744</v>
      </c>
      <c r="H137" s="230" t="s">
        <v>748</v>
      </c>
      <c r="I137" s="252" t="s">
        <v>751</v>
      </c>
      <c r="J137" s="252" t="s">
        <v>751</v>
      </c>
      <c r="K137" s="186" t="s">
        <v>751</v>
      </c>
      <c r="L137" s="839"/>
      <c r="M137" s="839"/>
      <c r="N137" s="839"/>
      <c r="O137" s="840"/>
    </row>
    <row r="138" spans="2:15" x14ac:dyDescent="0.2">
      <c r="B138" s="202" t="s">
        <v>632</v>
      </c>
      <c r="C138" s="203" t="s">
        <v>1235</v>
      </c>
      <c r="D138" s="404">
        <v>1</v>
      </c>
      <c r="E138" s="207">
        <f>VLOOKUP(B138,'2021 Pricing'!A:B,2,FALSE)</f>
        <v>84</v>
      </c>
      <c r="F138" s="507">
        <f t="shared" si="4"/>
        <v>84</v>
      </c>
      <c r="G138" s="68" t="s">
        <v>745</v>
      </c>
      <c r="H138" s="230" t="s">
        <v>751</v>
      </c>
      <c r="I138" s="252" t="s">
        <v>751</v>
      </c>
      <c r="J138" s="252" t="s">
        <v>751</v>
      </c>
      <c r="K138" s="186" t="s">
        <v>751</v>
      </c>
      <c r="L138" s="839"/>
      <c r="M138" s="839"/>
      <c r="N138" s="839"/>
      <c r="O138" s="840"/>
    </row>
    <row r="139" spans="2:15" ht="24" x14ac:dyDescent="0.2">
      <c r="B139" s="202" t="s">
        <v>633</v>
      </c>
      <c r="C139" s="203" t="s">
        <v>1236</v>
      </c>
      <c r="D139" s="404">
        <v>2</v>
      </c>
      <c r="E139" s="207">
        <f>VLOOKUP(B139,'2021 Pricing'!A:B,2,FALSE)</f>
        <v>84</v>
      </c>
      <c r="F139" s="507">
        <f t="shared" si="4"/>
        <v>168</v>
      </c>
      <c r="G139" s="268" t="s">
        <v>927</v>
      </c>
      <c r="H139" s="234" t="s">
        <v>1035</v>
      </c>
      <c r="I139" s="251" t="s">
        <v>1035</v>
      </c>
      <c r="J139" s="251" t="s">
        <v>1490</v>
      </c>
      <c r="K139" s="227" t="s">
        <v>928</v>
      </c>
      <c r="L139" s="839"/>
      <c r="M139" s="839"/>
      <c r="N139" s="839"/>
      <c r="O139" s="840"/>
    </row>
    <row r="140" spans="2:15" x14ac:dyDescent="0.2">
      <c r="B140" s="202" t="s">
        <v>634</v>
      </c>
      <c r="C140" s="203" t="s">
        <v>1237</v>
      </c>
      <c r="D140" s="404">
        <v>5</v>
      </c>
      <c r="E140" s="207">
        <f>VLOOKUP(B140,'2021 Pricing'!A:B,2,FALSE)</f>
        <v>50</v>
      </c>
      <c r="F140" s="507">
        <f t="shared" si="4"/>
        <v>250</v>
      </c>
      <c r="G140" s="728" t="s">
        <v>746</v>
      </c>
      <c r="H140" s="822" t="s">
        <v>1031</v>
      </c>
      <c r="I140" s="549" t="s">
        <v>933</v>
      </c>
      <c r="J140" s="549"/>
      <c r="K140" s="551"/>
      <c r="L140" s="839"/>
      <c r="M140" s="839"/>
      <c r="N140" s="839"/>
      <c r="O140" s="840"/>
    </row>
    <row r="141" spans="2:15" x14ac:dyDescent="0.2">
      <c r="B141" s="9"/>
      <c r="C141" s="163"/>
      <c r="D141" s="380"/>
      <c r="E141" s="162"/>
      <c r="F141" s="162"/>
      <c r="G141" s="728"/>
      <c r="H141" s="869"/>
      <c r="I141" s="549"/>
      <c r="J141" s="549"/>
      <c r="K141" s="551"/>
      <c r="L141" s="839"/>
      <c r="M141" s="839"/>
      <c r="N141" s="839"/>
      <c r="O141" s="840"/>
    </row>
    <row r="142" spans="2:15" x14ac:dyDescent="0.2">
      <c r="B142" s="192" t="s">
        <v>1037</v>
      </c>
      <c r="C142" s="204" t="s">
        <v>1039</v>
      </c>
      <c r="D142" s="509">
        <v>2</v>
      </c>
      <c r="E142" s="207">
        <f>VLOOKUP(B142,'2021 Pricing'!A:B,2,FALSE)</f>
        <v>57.75</v>
      </c>
      <c r="F142" s="507">
        <f t="shared" ref="F142:F143" si="5">D142*E142</f>
        <v>115.5</v>
      </c>
      <c r="G142" s="68" t="s">
        <v>769</v>
      </c>
      <c r="H142" s="823"/>
      <c r="I142" s="252" t="s">
        <v>1238</v>
      </c>
      <c r="J142" s="229"/>
      <c r="K142" s="551"/>
      <c r="L142" s="839"/>
      <c r="M142" s="839"/>
      <c r="N142" s="839"/>
      <c r="O142" s="840"/>
    </row>
    <row r="143" spans="2:15" ht="13.5" thickBot="1" x14ac:dyDescent="0.25">
      <c r="B143" s="205" t="s">
        <v>1038</v>
      </c>
      <c r="C143" s="206" t="s">
        <v>1097</v>
      </c>
      <c r="D143" s="510">
        <v>2</v>
      </c>
      <c r="E143" s="207">
        <f>VLOOKUP(B143,'2021 Pricing'!A:B,2,FALSE)</f>
        <v>157.30000000000001</v>
      </c>
      <c r="F143" s="507">
        <f t="shared" si="5"/>
        <v>314.60000000000002</v>
      </c>
      <c r="G143" s="870" t="s">
        <v>1373</v>
      </c>
      <c r="H143" s="871"/>
      <c r="I143" s="871"/>
      <c r="J143" s="871"/>
      <c r="K143" s="872"/>
      <c r="L143" s="841"/>
      <c r="M143" s="841"/>
      <c r="N143" s="841"/>
      <c r="O143" s="842"/>
    </row>
    <row r="144" spans="2:15" ht="16.5" thickBot="1" x14ac:dyDescent="0.25">
      <c r="B144" s="896" t="s">
        <v>1268</v>
      </c>
      <c r="C144" s="897"/>
      <c r="D144" s="897"/>
      <c r="E144" s="897"/>
      <c r="F144" s="898"/>
      <c r="G144" s="208"/>
      <c r="H144" s="208"/>
      <c r="I144" s="208"/>
      <c r="J144" s="208"/>
      <c r="K144" s="208"/>
      <c r="L144" s="240"/>
      <c r="M144" s="240"/>
      <c r="N144" s="240"/>
      <c r="O144" s="263"/>
    </row>
    <row r="145" spans="2:18" x14ac:dyDescent="0.2">
      <c r="B145" s="9" t="s">
        <v>553</v>
      </c>
      <c r="C145" s="163" t="s">
        <v>1269</v>
      </c>
      <c r="D145" s="380">
        <v>1</v>
      </c>
      <c r="E145" s="207">
        <f>VLOOKUP(B145,'2021 Pricing'!A:B,2,FALSE)</f>
        <v>661</v>
      </c>
      <c r="F145" s="507">
        <f t="shared" ref="F145:F148" si="6">D145*E145</f>
        <v>661</v>
      </c>
      <c r="G145" s="132"/>
      <c r="H145" s="131" t="s">
        <v>1375</v>
      </c>
      <c r="I145" s="255" t="s">
        <v>736</v>
      </c>
      <c r="J145" s="255" t="s">
        <v>978</v>
      </c>
      <c r="K145" s="235" t="s">
        <v>1222</v>
      </c>
      <c r="L145" s="874"/>
      <c r="M145" s="837"/>
      <c r="N145" s="837"/>
      <c r="O145" s="838"/>
    </row>
    <row r="146" spans="2:18" x14ac:dyDescent="0.2">
      <c r="B146" s="9" t="s">
        <v>554</v>
      </c>
      <c r="C146" s="163" t="s">
        <v>1270</v>
      </c>
      <c r="D146" s="380">
        <v>2</v>
      </c>
      <c r="E146" s="207">
        <f>VLOOKUP(B146,'2021 Pricing'!A:B,2,FALSE)</f>
        <v>585</v>
      </c>
      <c r="F146" s="507">
        <f t="shared" si="6"/>
        <v>1170</v>
      </c>
      <c r="G146" s="68" t="s">
        <v>967</v>
      </c>
      <c r="H146" s="230" t="s">
        <v>748</v>
      </c>
      <c r="I146" s="253" t="s">
        <v>748</v>
      </c>
      <c r="J146" s="253" t="s">
        <v>926</v>
      </c>
      <c r="K146" s="229" t="s">
        <v>748</v>
      </c>
      <c r="L146" s="875"/>
      <c r="M146" s="839"/>
      <c r="N146" s="839"/>
      <c r="O146" s="840"/>
    </row>
    <row r="147" spans="2:18" x14ac:dyDescent="0.2">
      <c r="B147" s="9" t="s">
        <v>652</v>
      </c>
      <c r="C147" s="163" t="s">
        <v>1271</v>
      </c>
      <c r="D147" s="380">
        <v>1</v>
      </c>
      <c r="E147" s="207">
        <f>VLOOKUP(B147,'2021 Pricing'!A:B,2,FALSE)</f>
        <v>555</v>
      </c>
      <c r="F147" s="507">
        <f t="shared" si="6"/>
        <v>555</v>
      </c>
      <c r="G147" s="68" t="s">
        <v>739</v>
      </c>
      <c r="H147" s="230" t="s">
        <v>751</v>
      </c>
      <c r="I147" s="253" t="s">
        <v>751</v>
      </c>
      <c r="J147" s="253" t="s">
        <v>751</v>
      </c>
      <c r="K147" s="229" t="s">
        <v>751</v>
      </c>
      <c r="L147" s="875"/>
      <c r="M147" s="839"/>
      <c r="N147" s="839"/>
      <c r="O147" s="840"/>
    </row>
    <row r="148" spans="2:18" ht="13.5" thickBot="1" x14ac:dyDescent="0.25">
      <c r="B148" s="27" t="s">
        <v>653</v>
      </c>
      <c r="C148" s="28" t="s">
        <v>1272</v>
      </c>
      <c r="D148" s="381">
        <v>2</v>
      </c>
      <c r="E148" s="207">
        <f>VLOOKUP(B148,'2021 Pricing'!A:B,2,FALSE)</f>
        <v>258</v>
      </c>
      <c r="F148" s="507">
        <f t="shared" si="6"/>
        <v>516</v>
      </c>
      <c r="G148" s="266" t="s">
        <v>740</v>
      </c>
      <c r="H148" s="231" t="s">
        <v>748</v>
      </c>
      <c r="I148" s="269" t="s">
        <v>751</v>
      </c>
      <c r="J148" s="269" t="s">
        <v>751</v>
      </c>
      <c r="K148" s="46" t="s">
        <v>751</v>
      </c>
      <c r="L148" s="876"/>
      <c r="M148" s="841"/>
      <c r="N148" s="841"/>
      <c r="O148" s="842"/>
    </row>
    <row r="149" spans="2:18" ht="16.5" thickBot="1" x14ac:dyDescent="0.25">
      <c r="B149" s="896" t="s">
        <v>2262</v>
      </c>
      <c r="C149" s="897"/>
      <c r="D149" s="897"/>
      <c r="E149" s="897"/>
      <c r="F149" s="898"/>
      <c r="G149" s="240"/>
      <c r="H149" s="240"/>
      <c r="I149" s="240"/>
      <c r="J149" s="240"/>
      <c r="K149" s="240"/>
      <c r="L149" s="240"/>
      <c r="M149" s="240"/>
      <c r="N149" s="240"/>
      <c r="O149" s="263"/>
      <c r="Q149" t="s">
        <v>1372</v>
      </c>
    </row>
    <row r="150" spans="2:18" ht="14.25" x14ac:dyDescent="0.2">
      <c r="B150" s="514" t="s">
        <v>1353</v>
      </c>
      <c r="C150" s="515" t="s">
        <v>1354</v>
      </c>
      <c r="D150" s="516">
        <v>1</v>
      </c>
      <c r="E150" s="512">
        <f>VLOOKUP(B150,'2021 Pricing'!A:B,2,FALSE)</f>
        <v>350</v>
      </c>
      <c r="F150" s="513">
        <f t="shared" ref="F150:F155" si="7">D150*E150</f>
        <v>350</v>
      </c>
      <c r="G150" s="264"/>
      <c r="H150" s="265" t="s">
        <v>1289</v>
      </c>
      <c r="I150" s="265" t="s">
        <v>1286</v>
      </c>
      <c r="J150" s="265" t="s">
        <v>1287</v>
      </c>
      <c r="K150" s="886"/>
      <c r="L150" s="886"/>
      <c r="M150" s="886"/>
      <c r="N150" s="886"/>
      <c r="O150" s="887"/>
      <c r="Q150" s="256" t="s">
        <v>29</v>
      </c>
      <c r="R150" s="241" t="s">
        <v>30</v>
      </c>
    </row>
    <row r="151" spans="2:18" ht="16.5" x14ac:dyDescent="0.2">
      <c r="B151" s="514" t="s">
        <v>1355</v>
      </c>
      <c r="C151" s="515" t="s">
        <v>1356</v>
      </c>
      <c r="D151" s="516">
        <v>3</v>
      </c>
      <c r="E151" s="512">
        <f>VLOOKUP(B151,'2021 Pricing'!A:B,2,FALSE)</f>
        <v>315</v>
      </c>
      <c r="F151" s="513">
        <f t="shared" si="7"/>
        <v>945</v>
      </c>
      <c r="G151" s="68" t="s">
        <v>967</v>
      </c>
      <c r="H151" s="229" t="s">
        <v>748</v>
      </c>
      <c r="I151" s="229" t="s">
        <v>926</v>
      </c>
      <c r="J151" s="229" t="s">
        <v>749</v>
      </c>
      <c r="K151" s="888"/>
      <c r="L151" s="888"/>
      <c r="M151" s="888"/>
      <c r="N151" s="888"/>
      <c r="O151" s="889"/>
      <c r="Q151" s="257" t="s">
        <v>1294</v>
      </c>
      <c r="R151" s="258" t="s">
        <v>1367</v>
      </c>
    </row>
    <row r="152" spans="2:18" ht="33" x14ac:dyDescent="0.2">
      <c r="B152" s="514" t="s">
        <v>1357</v>
      </c>
      <c r="C152" s="515" t="s">
        <v>1358</v>
      </c>
      <c r="D152" s="516">
        <v>1</v>
      </c>
      <c r="E152" s="512">
        <f>VLOOKUP(B152,'2021 Pricing'!A:B,2,FALSE)</f>
        <v>450</v>
      </c>
      <c r="F152" s="513">
        <f t="shared" si="7"/>
        <v>450</v>
      </c>
      <c r="G152" s="68" t="s">
        <v>739</v>
      </c>
      <c r="H152" s="229" t="s">
        <v>752</v>
      </c>
      <c r="I152" s="229" t="s">
        <v>752</v>
      </c>
      <c r="J152" s="229" t="s">
        <v>752</v>
      </c>
      <c r="K152" s="888"/>
      <c r="L152" s="888"/>
      <c r="M152" s="888"/>
      <c r="N152" s="888"/>
      <c r="O152" s="889"/>
      <c r="Q152" s="257" t="s">
        <v>1368</v>
      </c>
      <c r="R152" s="258" t="s">
        <v>1369</v>
      </c>
    </row>
    <row r="153" spans="2:18" ht="16.5" x14ac:dyDescent="0.2">
      <c r="B153" s="514" t="s">
        <v>1359</v>
      </c>
      <c r="C153" s="515" t="s">
        <v>1360</v>
      </c>
      <c r="D153" s="516">
        <v>3</v>
      </c>
      <c r="E153" s="512">
        <f>VLOOKUP(B153,'2021 Pricing'!A:B,2,FALSE)</f>
        <v>405</v>
      </c>
      <c r="F153" s="513">
        <f t="shared" si="7"/>
        <v>1215</v>
      </c>
      <c r="G153" s="68" t="s">
        <v>740</v>
      </c>
      <c r="H153" s="229" t="s">
        <v>1380</v>
      </c>
      <c r="I153" s="229" t="s">
        <v>1381</v>
      </c>
      <c r="J153" s="229" t="s">
        <v>1381</v>
      </c>
      <c r="K153" s="888"/>
      <c r="L153" s="888"/>
      <c r="M153" s="888"/>
      <c r="N153" s="888"/>
      <c r="O153" s="889"/>
      <c r="Q153" s="259" t="s">
        <v>1300</v>
      </c>
      <c r="R153" s="258" t="s">
        <v>1301</v>
      </c>
    </row>
    <row r="154" spans="2:18" ht="17.25" thickBot="1" x14ac:dyDescent="0.35">
      <c r="B154" s="514" t="s">
        <v>1361</v>
      </c>
      <c r="C154" s="515" t="s">
        <v>1362</v>
      </c>
      <c r="D154" s="516">
        <v>3</v>
      </c>
      <c r="E154" s="512">
        <f>VLOOKUP(B154,'2021 Pricing'!A:B,2,FALSE)</f>
        <v>189</v>
      </c>
      <c r="F154" s="513">
        <f t="shared" si="7"/>
        <v>567</v>
      </c>
      <c r="G154" s="68" t="s">
        <v>741</v>
      </c>
      <c r="H154" s="229" t="s">
        <v>753</v>
      </c>
      <c r="I154" s="229" t="s">
        <v>751</v>
      </c>
      <c r="J154" s="229" t="s">
        <v>751</v>
      </c>
      <c r="K154" s="888"/>
      <c r="L154" s="888"/>
      <c r="M154" s="888"/>
      <c r="N154" s="888"/>
      <c r="O154" s="889"/>
      <c r="Q154" s="260" t="s">
        <v>1370</v>
      </c>
      <c r="R154" s="261" t="s">
        <v>1371</v>
      </c>
    </row>
    <row r="155" spans="2:18" x14ac:dyDescent="0.2">
      <c r="B155" s="514" t="s">
        <v>1363</v>
      </c>
      <c r="C155" s="515" t="s">
        <v>1364</v>
      </c>
      <c r="D155" s="516">
        <v>3</v>
      </c>
      <c r="E155" s="512">
        <f>VLOOKUP(B155,'2021 Pricing'!A:B,2,FALSE)</f>
        <v>243</v>
      </c>
      <c r="F155" s="513">
        <f t="shared" si="7"/>
        <v>729</v>
      </c>
      <c r="G155" s="68" t="s">
        <v>946</v>
      </c>
      <c r="H155" s="229" t="s">
        <v>748</v>
      </c>
      <c r="I155" s="229" t="s">
        <v>751</v>
      </c>
      <c r="J155" s="229" t="s">
        <v>751</v>
      </c>
      <c r="K155" s="888"/>
      <c r="L155" s="888"/>
      <c r="M155" s="888"/>
      <c r="N155" s="888"/>
      <c r="O155" s="889"/>
    </row>
    <row r="156" spans="2:18" x14ac:dyDescent="0.2">
      <c r="B156" s="39"/>
      <c r="C156" s="243"/>
      <c r="D156" s="409"/>
      <c r="E156" s="217"/>
      <c r="F156" s="508"/>
      <c r="G156" s="68" t="s">
        <v>742</v>
      </c>
      <c r="H156" s="229" t="s">
        <v>748</v>
      </c>
      <c r="I156" s="229" t="s">
        <v>1255</v>
      </c>
      <c r="J156" s="229" t="s">
        <v>1255</v>
      </c>
      <c r="K156" s="888"/>
      <c r="L156" s="888"/>
      <c r="M156" s="888"/>
      <c r="N156" s="888"/>
      <c r="O156" s="889"/>
    </row>
    <row r="157" spans="2:18" x14ac:dyDescent="0.2">
      <c r="B157" s="39"/>
      <c r="C157" s="243"/>
      <c r="D157" s="409"/>
      <c r="E157" s="217"/>
      <c r="F157" s="508"/>
      <c r="G157" s="68" t="s">
        <v>744</v>
      </c>
      <c r="H157" s="229" t="s">
        <v>748</v>
      </c>
      <c r="I157" s="229" t="s">
        <v>751</v>
      </c>
      <c r="J157" s="229" t="s">
        <v>751</v>
      </c>
      <c r="K157" s="888"/>
      <c r="L157" s="888"/>
      <c r="M157" s="888"/>
      <c r="N157" s="888"/>
      <c r="O157" s="889"/>
    </row>
    <row r="158" spans="2:18" x14ac:dyDescent="0.2">
      <c r="B158" s="39"/>
      <c r="C158" s="243"/>
      <c r="D158" s="409"/>
      <c r="E158" s="217"/>
      <c r="F158" s="508"/>
      <c r="G158" s="68" t="s">
        <v>745</v>
      </c>
      <c r="H158" s="230" t="s">
        <v>751</v>
      </c>
      <c r="I158" s="229" t="s">
        <v>751</v>
      </c>
      <c r="J158" s="229" t="s">
        <v>751</v>
      </c>
      <c r="K158" s="888"/>
      <c r="L158" s="888"/>
      <c r="M158" s="888"/>
      <c r="N158" s="888"/>
      <c r="O158" s="889"/>
    </row>
    <row r="159" spans="2:18" x14ac:dyDescent="0.2">
      <c r="B159" s="39"/>
      <c r="C159" s="243"/>
      <c r="D159" s="409"/>
      <c r="E159" s="217"/>
      <c r="F159" s="508"/>
      <c r="G159" s="68" t="s">
        <v>1291</v>
      </c>
      <c r="H159" s="230" t="s">
        <v>1292</v>
      </c>
      <c r="I159" s="229" t="s">
        <v>1293</v>
      </c>
      <c r="J159" s="229" t="s">
        <v>1293</v>
      </c>
      <c r="K159" s="888"/>
      <c r="L159" s="888"/>
      <c r="M159" s="888"/>
      <c r="N159" s="888"/>
      <c r="O159" s="889"/>
    </row>
    <row r="160" spans="2:18" x14ac:dyDescent="0.2">
      <c r="B160" s="39"/>
      <c r="C160" s="243"/>
      <c r="D160" s="409"/>
      <c r="E160" s="217"/>
      <c r="F160" s="508"/>
      <c r="G160" s="68" t="s">
        <v>1290</v>
      </c>
      <c r="H160" s="230" t="s">
        <v>748</v>
      </c>
      <c r="I160" s="229" t="s">
        <v>748</v>
      </c>
      <c r="J160" s="229" t="s">
        <v>751</v>
      </c>
      <c r="K160" s="888"/>
      <c r="L160" s="888"/>
      <c r="M160" s="888"/>
      <c r="N160" s="888"/>
      <c r="O160" s="889"/>
    </row>
    <row r="161" spans="2:15" x14ac:dyDescent="0.2">
      <c r="B161" s="39"/>
      <c r="C161" s="243"/>
      <c r="D161" s="409"/>
      <c r="E161" s="217"/>
      <c r="F161" s="508"/>
      <c r="G161" s="68" t="s">
        <v>927</v>
      </c>
      <c r="H161" s="230" t="s">
        <v>748</v>
      </c>
      <c r="I161" s="253" t="s">
        <v>1091</v>
      </c>
      <c r="J161" s="253" t="s">
        <v>1091</v>
      </c>
      <c r="K161" s="888"/>
      <c r="L161" s="888"/>
      <c r="M161" s="888"/>
      <c r="N161" s="888"/>
      <c r="O161" s="889"/>
    </row>
    <row r="162" spans="2:15" x14ac:dyDescent="0.2">
      <c r="B162" s="39"/>
      <c r="C162" s="243"/>
      <c r="D162" s="409"/>
      <c r="E162" s="217"/>
      <c r="F162" s="508"/>
      <c r="G162" s="68" t="s">
        <v>746</v>
      </c>
      <c r="H162" s="867" t="s">
        <v>1031</v>
      </c>
      <c r="I162" s="857" t="s">
        <v>1366</v>
      </c>
      <c r="J162" s="857"/>
      <c r="K162" s="888"/>
      <c r="L162" s="888"/>
      <c r="M162" s="888"/>
      <c r="N162" s="888"/>
      <c r="O162" s="889"/>
    </row>
    <row r="163" spans="2:15" x14ac:dyDescent="0.2">
      <c r="B163" s="39"/>
      <c r="C163" s="243"/>
      <c r="D163" s="409"/>
      <c r="E163" s="217"/>
      <c r="F163" s="508"/>
      <c r="G163" s="728" t="s">
        <v>769</v>
      </c>
      <c r="H163" s="867"/>
      <c r="I163" s="867" t="s">
        <v>1379</v>
      </c>
      <c r="J163" s="867"/>
      <c r="K163" s="888"/>
      <c r="L163" s="888"/>
      <c r="M163" s="888"/>
      <c r="N163" s="888"/>
      <c r="O163" s="889"/>
    </row>
    <row r="164" spans="2:15" ht="13.5" thickBot="1" x14ac:dyDescent="0.25">
      <c r="B164" s="39"/>
      <c r="C164" s="243"/>
      <c r="D164" s="409"/>
      <c r="E164" s="217"/>
      <c r="F164" s="508"/>
      <c r="G164" s="873"/>
      <c r="H164" s="859"/>
      <c r="I164" s="859"/>
      <c r="J164" s="859"/>
      <c r="K164" s="890"/>
      <c r="L164" s="890"/>
      <c r="M164" s="890"/>
      <c r="N164" s="890"/>
      <c r="O164" s="891"/>
    </row>
    <row r="165" spans="2:15" ht="16.5" thickBot="1" x14ac:dyDescent="0.25">
      <c r="B165" s="896" t="s">
        <v>2261</v>
      </c>
      <c r="C165" s="897"/>
      <c r="D165" s="897"/>
      <c r="E165" s="897"/>
      <c r="F165" s="898"/>
      <c r="G165" s="208"/>
      <c r="H165" s="208"/>
      <c r="I165" s="208"/>
      <c r="J165" s="208"/>
      <c r="K165" s="208"/>
      <c r="L165" s="208"/>
      <c r="M165" s="208"/>
      <c r="N165" s="208"/>
      <c r="O165" s="209"/>
    </row>
    <row r="166" spans="2:15" x14ac:dyDescent="0.2">
      <c r="B166" s="9" t="s">
        <v>523</v>
      </c>
      <c r="C166" s="163" t="s">
        <v>786</v>
      </c>
      <c r="D166" s="380">
        <v>1</v>
      </c>
      <c r="E166" s="207">
        <f>VLOOKUP(B166,'2021 Pricing'!A:B,2,FALSE)</f>
        <v>197</v>
      </c>
      <c r="F166" s="507">
        <f t="shared" ref="F166:F171" si="8">D166*E166</f>
        <v>197</v>
      </c>
      <c r="G166" s="132"/>
      <c r="H166" s="270" t="s">
        <v>1375</v>
      </c>
      <c r="I166" s="255" t="s">
        <v>736</v>
      </c>
      <c r="J166" s="255" t="s">
        <v>978</v>
      </c>
      <c r="K166" s="235" t="s">
        <v>1222</v>
      </c>
      <c r="L166" s="874"/>
      <c r="M166" s="837"/>
      <c r="N166" s="837"/>
      <c r="O166" s="838"/>
    </row>
    <row r="167" spans="2:15" x14ac:dyDescent="0.2">
      <c r="B167" s="9" t="s">
        <v>524</v>
      </c>
      <c r="C167" s="163" t="s">
        <v>787</v>
      </c>
      <c r="D167" s="380">
        <v>2</v>
      </c>
      <c r="E167" s="207">
        <f>VLOOKUP(B167,'2021 Pricing'!A:B,2,FALSE)</f>
        <v>187.5</v>
      </c>
      <c r="F167" s="507">
        <f t="shared" si="8"/>
        <v>375</v>
      </c>
      <c r="G167" s="68" t="s">
        <v>967</v>
      </c>
      <c r="H167" s="234" t="s">
        <v>748</v>
      </c>
      <c r="I167" s="253" t="s">
        <v>748</v>
      </c>
      <c r="J167" s="253" t="s">
        <v>926</v>
      </c>
      <c r="K167" s="229" t="s">
        <v>748</v>
      </c>
      <c r="L167" s="875"/>
      <c r="M167" s="839"/>
      <c r="N167" s="839"/>
      <c r="O167" s="840"/>
    </row>
    <row r="168" spans="2:15" x14ac:dyDescent="0.2">
      <c r="B168" s="9" t="s">
        <v>526</v>
      </c>
      <c r="C168" s="163" t="s">
        <v>789</v>
      </c>
      <c r="D168" s="380">
        <v>1</v>
      </c>
      <c r="E168" s="207">
        <f>VLOOKUP(B168,'2021 Pricing'!A:B,2,FALSE)</f>
        <v>394</v>
      </c>
      <c r="F168" s="507">
        <f t="shared" si="8"/>
        <v>394</v>
      </c>
      <c r="G168" s="68" t="s">
        <v>739</v>
      </c>
      <c r="H168" s="234" t="s">
        <v>751</v>
      </c>
      <c r="I168" s="253" t="s">
        <v>751</v>
      </c>
      <c r="J168" s="253" t="s">
        <v>751</v>
      </c>
      <c r="K168" s="229" t="s">
        <v>751</v>
      </c>
      <c r="L168" s="875"/>
      <c r="M168" s="839"/>
      <c r="N168" s="839"/>
      <c r="O168" s="840"/>
    </row>
    <row r="169" spans="2:15" x14ac:dyDescent="0.2">
      <c r="B169" s="9" t="s">
        <v>525</v>
      </c>
      <c r="C169" s="163" t="s">
        <v>788</v>
      </c>
      <c r="D169" s="380">
        <v>2</v>
      </c>
      <c r="E169" s="207">
        <f>VLOOKUP(B169,'2021 Pricing'!A:B,2,FALSE)</f>
        <v>365</v>
      </c>
      <c r="F169" s="507">
        <f t="shared" si="8"/>
        <v>730</v>
      </c>
      <c r="G169" s="68" t="s">
        <v>740</v>
      </c>
      <c r="H169" s="229" t="s">
        <v>1380</v>
      </c>
      <c r="I169" s="253" t="s">
        <v>751</v>
      </c>
      <c r="J169" s="253" t="s">
        <v>751</v>
      </c>
      <c r="K169" s="229" t="s">
        <v>751</v>
      </c>
      <c r="L169" s="875"/>
      <c r="M169" s="839"/>
      <c r="N169" s="839"/>
      <c r="O169" s="840"/>
    </row>
    <row r="170" spans="2:15" x14ac:dyDescent="0.2">
      <c r="B170" s="202" t="s">
        <v>637</v>
      </c>
      <c r="C170" s="203" t="s">
        <v>1239</v>
      </c>
      <c r="D170" s="404">
        <v>1</v>
      </c>
      <c r="E170" s="207">
        <f>VLOOKUP(B170,'2021 Pricing'!A:B,2,FALSE)</f>
        <v>162.5</v>
      </c>
      <c r="F170" s="507">
        <f t="shared" si="8"/>
        <v>162.5</v>
      </c>
      <c r="G170" s="68" t="s">
        <v>741</v>
      </c>
      <c r="H170" s="234" t="s">
        <v>753</v>
      </c>
      <c r="I170" s="252" t="s">
        <v>753</v>
      </c>
      <c r="J170" s="253" t="s">
        <v>753</v>
      </c>
      <c r="K170" s="229" t="s">
        <v>753</v>
      </c>
      <c r="L170" s="875"/>
      <c r="M170" s="839"/>
      <c r="N170" s="839"/>
      <c r="O170" s="840"/>
    </row>
    <row r="171" spans="2:15" x14ac:dyDescent="0.2">
      <c r="B171" s="202" t="s">
        <v>638</v>
      </c>
      <c r="C171" s="203" t="s">
        <v>1240</v>
      </c>
      <c r="D171" s="404">
        <v>2</v>
      </c>
      <c r="E171" s="207">
        <f>VLOOKUP(B171,'2021 Pricing'!A:B,2,FALSE)</f>
        <v>146.5</v>
      </c>
      <c r="F171" s="507">
        <f t="shared" si="8"/>
        <v>293</v>
      </c>
      <c r="G171" s="68" t="s">
        <v>946</v>
      </c>
      <c r="H171" s="234" t="s">
        <v>748</v>
      </c>
      <c r="I171" s="252" t="s">
        <v>751</v>
      </c>
      <c r="J171" s="252" t="s">
        <v>751</v>
      </c>
      <c r="K171" s="230" t="s">
        <v>751</v>
      </c>
      <c r="L171" s="875"/>
      <c r="M171" s="839"/>
      <c r="N171" s="839"/>
      <c r="O171" s="840"/>
    </row>
    <row r="172" spans="2:15" x14ac:dyDescent="0.2">
      <c r="B172" s="9"/>
      <c r="C172" s="163"/>
      <c r="D172" s="380"/>
      <c r="E172" s="162"/>
      <c r="F172" s="162"/>
      <c r="G172" s="68" t="s">
        <v>742</v>
      </c>
      <c r="H172" s="234" t="s">
        <v>748</v>
      </c>
      <c r="I172" s="252" t="s">
        <v>1255</v>
      </c>
      <c r="J172" s="252" t="s">
        <v>1255</v>
      </c>
      <c r="K172" s="226" t="s">
        <v>1255</v>
      </c>
      <c r="L172" s="875"/>
      <c r="M172" s="839"/>
      <c r="N172" s="839"/>
      <c r="O172" s="840"/>
    </row>
    <row r="173" spans="2:15" x14ac:dyDescent="0.2">
      <c r="B173" s="39"/>
      <c r="C173" s="163"/>
      <c r="D173" s="380"/>
      <c r="E173" s="162"/>
      <c r="F173" s="162"/>
      <c r="G173" s="68" t="s">
        <v>744</v>
      </c>
      <c r="H173" s="234" t="s">
        <v>748</v>
      </c>
      <c r="I173" s="252" t="s">
        <v>751</v>
      </c>
      <c r="J173" s="252" t="s">
        <v>751</v>
      </c>
      <c r="K173" s="229" t="s">
        <v>751</v>
      </c>
      <c r="L173" s="875"/>
      <c r="M173" s="839"/>
      <c r="N173" s="839"/>
      <c r="O173" s="840"/>
    </row>
    <row r="174" spans="2:15" x14ac:dyDescent="0.2">
      <c r="B174" s="39"/>
      <c r="C174" s="163"/>
      <c r="D174" s="380"/>
      <c r="E174" s="162"/>
      <c r="F174" s="162"/>
      <c r="G174" s="68" t="s">
        <v>745</v>
      </c>
      <c r="H174" s="234" t="s">
        <v>751</v>
      </c>
      <c r="I174" s="252" t="s">
        <v>751</v>
      </c>
      <c r="J174" s="252" t="s">
        <v>751</v>
      </c>
      <c r="K174" s="229" t="s">
        <v>751</v>
      </c>
      <c r="L174" s="875"/>
      <c r="M174" s="839"/>
      <c r="N174" s="839"/>
      <c r="O174" s="840"/>
    </row>
    <row r="175" spans="2:15" x14ac:dyDescent="0.2">
      <c r="B175" s="39"/>
      <c r="C175" s="163"/>
      <c r="D175" s="380"/>
      <c r="E175" s="162"/>
      <c r="F175" s="162"/>
      <c r="G175" s="849" t="s">
        <v>927</v>
      </c>
      <c r="H175" s="830" t="s">
        <v>1035</v>
      </c>
      <c r="I175" s="549" t="s">
        <v>1035</v>
      </c>
      <c r="J175" s="549"/>
      <c r="K175" s="549" t="s">
        <v>928</v>
      </c>
      <c r="L175" s="875"/>
      <c r="M175" s="839"/>
      <c r="N175" s="839"/>
      <c r="O175" s="840"/>
    </row>
    <row r="176" spans="2:15" x14ac:dyDescent="0.2">
      <c r="B176" s="39"/>
      <c r="C176" s="163"/>
      <c r="D176" s="380"/>
      <c r="E176" s="162"/>
      <c r="F176" s="162"/>
      <c r="G176" s="849"/>
      <c r="H176" s="830"/>
      <c r="I176" s="549"/>
      <c r="J176" s="549"/>
      <c r="K176" s="549"/>
      <c r="L176" s="875"/>
      <c r="M176" s="839"/>
      <c r="N176" s="839"/>
      <c r="O176" s="840"/>
    </row>
    <row r="177" spans="2:15" x14ac:dyDescent="0.2">
      <c r="B177" s="39"/>
      <c r="C177" s="163"/>
      <c r="D177" s="380"/>
      <c r="E177" s="162"/>
      <c r="F177" s="162"/>
      <c r="G177" s="728" t="s">
        <v>746</v>
      </c>
      <c r="H177" s="549" t="s">
        <v>1031</v>
      </c>
      <c r="I177" s="549" t="s">
        <v>1488</v>
      </c>
      <c r="J177" s="549"/>
      <c r="K177" s="830"/>
      <c r="L177" s="875"/>
      <c r="M177" s="839"/>
      <c r="N177" s="839"/>
      <c r="O177" s="840"/>
    </row>
    <row r="178" spans="2:15" x14ac:dyDescent="0.2">
      <c r="B178" s="39"/>
      <c r="C178" s="163"/>
      <c r="D178" s="380"/>
      <c r="E178" s="162"/>
      <c r="F178" s="162"/>
      <c r="G178" s="728"/>
      <c r="H178" s="549"/>
      <c r="I178" s="549"/>
      <c r="J178" s="549"/>
      <c r="K178" s="830"/>
      <c r="L178" s="875"/>
      <c r="M178" s="839"/>
      <c r="N178" s="839"/>
      <c r="O178" s="840"/>
    </row>
    <row r="179" spans="2:15" x14ac:dyDescent="0.2">
      <c r="B179" s="39"/>
      <c r="C179" s="163"/>
      <c r="D179" s="380"/>
      <c r="E179" s="162"/>
      <c r="F179" s="162"/>
      <c r="G179" s="728"/>
      <c r="H179" s="549"/>
      <c r="I179" s="549"/>
      <c r="J179" s="549"/>
      <c r="K179" s="830"/>
      <c r="L179" s="875"/>
      <c r="M179" s="839"/>
      <c r="N179" s="839"/>
      <c r="O179" s="840"/>
    </row>
    <row r="180" spans="2:15" x14ac:dyDescent="0.2">
      <c r="B180" s="39"/>
      <c r="C180" s="163"/>
      <c r="D180" s="380"/>
      <c r="E180" s="162"/>
      <c r="F180" s="162"/>
      <c r="G180" s="728" t="s">
        <v>769</v>
      </c>
      <c r="H180" s="549"/>
      <c r="I180" s="867" t="s">
        <v>2263</v>
      </c>
      <c r="J180" s="867"/>
      <c r="K180" s="830"/>
      <c r="L180" s="875"/>
      <c r="M180" s="839"/>
      <c r="N180" s="839"/>
      <c r="O180" s="840"/>
    </row>
    <row r="181" spans="2:15" ht="13.5" thickBot="1" x14ac:dyDescent="0.25">
      <c r="B181" s="72"/>
      <c r="C181" s="28"/>
      <c r="D181" s="381"/>
      <c r="E181" s="29"/>
      <c r="F181" s="29"/>
      <c r="G181" s="873"/>
      <c r="H181" s="855"/>
      <c r="I181" s="859"/>
      <c r="J181" s="859"/>
      <c r="K181" s="868"/>
      <c r="L181" s="876"/>
      <c r="M181" s="841"/>
      <c r="N181" s="841"/>
      <c r="O181" s="842"/>
    </row>
    <row r="182" spans="2:15" ht="16.5" thickBot="1" x14ac:dyDescent="0.25">
      <c r="B182" s="896" t="s">
        <v>914</v>
      </c>
      <c r="C182" s="897"/>
      <c r="D182" s="897"/>
      <c r="E182" s="897"/>
      <c r="F182" s="898"/>
      <c r="G182" s="208"/>
      <c r="H182" s="208"/>
      <c r="I182" s="208"/>
      <c r="J182" s="208"/>
      <c r="K182" s="208"/>
      <c r="L182" s="208"/>
      <c r="M182" s="208"/>
      <c r="N182" s="208"/>
      <c r="O182" s="209"/>
    </row>
    <row r="183" spans="2:15" x14ac:dyDescent="0.2">
      <c r="B183" s="9" t="s">
        <v>527</v>
      </c>
      <c r="C183" s="163" t="s">
        <v>790</v>
      </c>
      <c r="D183" s="380">
        <v>1</v>
      </c>
      <c r="E183" s="207">
        <f>VLOOKUP(B183,'2021 Pricing'!A:B,2,FALSE)</f>
        <v>314</v>
      </c>
      <c r="F183" s="507">
        <f t="shared" ref="F183:F188" si="9">D183*E183</f>
        <v>314</v>
      </c>
      <c r="G183" s="132"/>
      <c r="H183" s="131" t="s">
        <v>1375</v>
      </c>
      <c r="I183" s="255" t="s">
        <v>736</v>
      </c>
      <c r="J183" s="255" t="s">
        <v>978</v>
      </c>
      <c r="K183" s="235" t="s">
        <v>1222</v>
      </c>
      <c r="L183" s="877" t="s">
        <v>2264</v>
      </c>
      <c r="M183" s="878"/>
      <c r="N183" s="878"/>
      <c r="O183" s="879"/>
    </row>
    <row r="184" spans="2:15" x14ac:dyDescent="0.2">
      <c r="B184" s="9" t="s">
        <v>528</v>
      </c>
      <c r="C184" s="163" t="s">
        <v>791</v>
      </c>
      <c r="D184" s="380">
        <v>2</v>
      </c>
      <c r="E184" s="207" t="s">
        <v>1736</v>
      </c>
      <c r="F184" s="207" t="s">
        <v>1736</v>
      </c>
      <c r="G184" s="68" t="s">
        <v>967</v>
      </c>
      <c r="H184" s="230" t="s">
        <v>748</v>
      </c>
      <c r="I184" s="253" t="s">
        <v>748</v>
      </c>
      <c r="J184" s="253" t="s">
        <v>926</v>
      </c>
      <c r="K184" s="229" t="s">
        <v>748</v>
      </c>
      <c r="L184" s="880"/>
      <c r="M184" s="881"/>
      <c r="N184" s="881"/>
      <c r="O184" s="882"/>
    </row>
    <row r="185" spans="2:15" x14ac:dyDescent="0.2">
      <c r="B185" s="9" t="s">
        <v>530</v>
      </c>
      <c r="C185" s="163" t="s">
        <v>793</v>
      </c>
      <c r="D185" s="380">
        <v>1</v>
      </c>
      <c r="E185" s="207">
        <f>VLOOKUP(B185,'2021 Pricing'!A:B,2,FALSE)</f>
        <v>453</v>
      </c>
      <c r="F185" s="507">
        <f t="shared" si="9"/>
        <v>453</v>
      </c>
      <c r="G185" s="68" t="s">
        <v>739</v>
      </c>
      <c r="H185" s="230" t="s">
        <v>751</v>
      </c>
      <c r="I185" s="253" t="s">
        <v>751</v>
      </c>
      <c r="J185" s="253" t="s">
        <v>751</v>
      </c>
      <c r="K185" s="229" t="s">
        <v>751</v>
      </c>
      <c r="L185" s="880"/>
      <c r="M185" s="881"/>
      <c r="N185" s="881"/>
      <c r="O185" s="882"/>
    </row>
    <row r="186" spans="2:15" x14ac:dyDescent="0.2">
      <c r="B186" s="9" t="s">
        <v>529</v>
      </c>
      <c r="C186" s="163" t="s">
        <v>792</v>
      </c>
      <c r="D186" s="380">
        <v>2</v>
      </c>
      <c r="E186" s="207" t="s">
        <v>1736</v>
      </c>
      <c r="F186" s="207" t="s">
        <v>1736</v>
      </c>
      <c r="G186" s="68" t="s">
        <v>740</v>
      </c>
      <c r="H186" s="229" t="s">
        <v>1380</v>
      </c>
      <c r="I186" s="253" t="s">
        <v>751</v>
      </c>
      <c r="J186" s="253" t="s">
        <v>751</v>
      </c>
      <c r="K186" s="229" t="s">
        <v>751</v>
      </c>
      <c r="L186" s="880"/>
      <c r="M186" s="881"/>
      <c r="N186" s="881"/>
      <c r="O186" s="882"/>
    </row>
    <row r="187" spans="2:15" x14ac:dyDescent="0.2">
      <c r="B187" s="202" t="s">
        <v>639</v>
      </c>
      <c r="C187" s="203" t="s">
        <v>1241</v>
      </c>
      <c r="D187" s="404">
        <v>1</v>
      </c>
      <c r="E187" s="207">
        <f>VLOOKUP(B187,'2021 Pricing'!A:B,2,FALSE)</f>
        <v>251</v>
      </c>
      <c r="F187" s="507">
        <f t="shared" si="9"/>
        <v>251</v>
      </c>
      <c r="G187" s="68" t="s">
        <v>741</v>
      </c>
      <c r="H187" s="230" t="s">
        <v>753</v>
      </c>
      <c r="I187" s="252" t="s">
        <v>753</v>
      </c>
      <c r="J187" s="253" t="s">
        <v>753</v>
      </c>
      <c r="K187" s="229" t="s">
        <v>753</v>
      </c>
      <c r="L187" s="880"/>
      <c r="M187" s="881"/>
      <c r="N187" s="881"/>
      <c r="O187" s="882"/>
    </row>
    <row r="188" spans="2:15" x14ac:dyDescent="0.2">
      <c r="B188" s="202" t="s">
        <v>640</v>
      </c>
      <c r="C188" s="203" t="s">
        <v>1242</v>
      </c>
      <c r="D188" s="404">
        <v>2</v>
      </c>
      <c r="E188" s="207" t="s">
        <v>1736</v>
      </c>
      <c r="F188" s="207" t="s">
        <v>1736</v>
      </c>
      <c r="G188" s="68" t="s">
        <v>946</v>
      </c>
      <c r="H188" s="230" t="s">
        <v>748</v>
      </c>
      <c r="I188" s="252" t="s">
        <v>751</v>
      </c>
      <c r="J188" s="252" t="s">
        <v>751</v>
      </c>
      <c r="K188" s="230" t="s">
        <v>751</v>
      </c>
      <c r="L188" s="880"/>
      <c r="M188" s="881"/>
      <c r="N188" s="881"/>
      <c r="O188" s="882"/>
    </row>
    <row r="189" spans="2:15" x14ac:dyDescent="0.2">
      <c r="B189" s="9"/>
      <c r="C189" s="163"/>
      <c r="D189" s="380"/>
      <c r="E189" s="162"/>
      <c r="F189" s="162"/>
      <c r="G189" s="68" t="s">
        <v>742</v>
      </c>
      <c r="H189" s="230" t="s">
        <v>748</v>
      </c>
      <c r="I189" s="252" t="s">
        <v>1255</v>
      </c>
      <c r="J189" s="252" t="s">
        <v>1255</v>
      </c>
      <c r="K189" s="226" t="s">
        <v>1255</v>
      </c>
      <c r="L189" s="880"/>
      <c r="M189" s="881"/>
      <c r="N189" s="881"/>
      <c r="O189" s="882"/>
    </row>
    <row r="190" spans="2:15" x14ac:dyDescent="0.2">
      <c r="B190" s="9"/>
      <c r="C190" s="163"/>
      <c r="D190" s="380"/>
      <c r="E190" s="162"/>
      <c r="F190" s="162"/>
      <c r="G190" s="68" t="s">
        <v>744</v>
      </c>
      <c r="H190" s="230" t="s">
        <v>748</v>
      </c>
      <c r="I190" s="252" t="s">
        <v>751</v>
      </c>
      <c r="J190" s="252" t="s">
        <v>751</v>
      </c>
      <c r="K190" s="229" t="s">
        <v>751</v>
      </c>
      <c r="L190" s="880"/>
      <c r="M190" s="881"/>
      <c r="N190" s="881"/>
      <c r="O190" s="882"/>
    </row>
    <row r="191" spans="2:15" x14ac:dyDescent="0.2">
      <c r="B191" s="9"/>
      <c r="C191" s="163"/>
      <c r="D191" s="380"/>
      <c r="E191" s="162"/>
      <c r="F191" s="162"/>
      <c r="G191" s="68" t="s">
        <v>745</v>
      </c>
      <c r="H191" s="230" t="s">
        <v>751</v>
      </c>
      <c r="I191" s="252" t="s">
        <v>751</v>
      </c>
      <c r="J191" s="252" t="s">
        <v>751</v>
      </c>
      <c r="K191" s="229" t="s">
        <v>751</v>
      </c>
      <c r="L191" s="880"/>
      <c r="M191" s="881"/>
      <c r="N191" s="881"/>
      <c r="O191" s="882"/>
    </row>
    <row r="192" spans="2:15" x14ac:dyDescent="0.2">
      <c r="B192" s="9"/>
      <c r="C192" s="163"/>
      <c r="D192" s="380"/>
      <c r="E192" s="162"/>
      <c r="F192" s="162"/>
      <c r="G192" s="849" t="s">
        <v>927</v>
      </c>
      <c r="H192" s="830" t="s">
        <v>1035</v>
      </c>
      <c r="I192" s="549" t="s">
        <v>1035</v>
      </c>
      <c r="J192" s="549"/>
      <c r="K192" s="549" t="s">
        <v>928</v>
      </c>
      <c r="L192" s="880"/>
      <c r="M192" s="881"/>
      <c r="N192" s="881"/>
      <c r="O192" s="882"/>
    </row>
    <row r="193" spans="1:15" x14ac:dyDescent="0.2">
      <c r="B193" s="9"/>
      <c r="C193" s="163"/>
      <c r="D193" s="380"/>
      <c r="E193" s="162"/>
      <c r="F193" s="162"/>
      <c r="G193" s="849"/>
      <c r="H193" s="830"/>
      <c r="I193" s="549"/>
      <c r="J193" s="549"/>
      <c r="K193" s="549"/>
      <c r="L193" s="880"/>
      <c r="M193" s="881"/>
      <c r="N193" s="881"/>
      <c r="O193" s="882"/>
    </row>
    <row r="194" spans="1:15" x14ac:dyDescent="0.2">
      <c r="B194" s="9"/>
      <c r="C194" s="163"/>
      <c r="D194" s="380"/>
      <c r="E194" s="162"/>
      <c r="F194" s="162"/>
      <c r="G194" s="728" t="s">
        <v>746</v>
      </c>
      <c r="H194" s="892" t="s">
        <v>1031</v>
      </c>
      <c r="I194" s="892" t="s">
        <v>1489</v>
      </c>
      <c r="J194" s="892"/>
      <c r="K194" s="894"/>
      <c r="L194" s="880"/>
      <c r="M194" s="881"/>
      <c r="N194" s="881"/>
      <c r="O194" s="882"/>
    </row>
    <row r="195" spans="1:15" x14ac:dyDescent="0.2">
      <c r="B195" s="9"/>
      <c r="C195" s="163"/>
      <c r="D195" s="380"/>
      <c r="E195" s="162"/>
      <c r="F195" s="162"/>
      <c r="G195" s="728"/>
      <c r="H195" s="892"/>
      <c r="I195" s="892"/>
      <c r="J195" s="892"/>
      <c r="K195" s="894"/>
      <c r="L195" s="880"/>
      <c r="M195" s="881"/>
      <c r="N195" s="881"/>
      <c r="O195" s="882"/>
    </row>
    <row r="196" spans="1:15" ht="13.5" thickBot="1" x14ac:dyDescent="0.25">
      <c r="B196" s="27"/>
      <c r="C196" s="28"/>
      <c r="D196" s="381"/>
      <c r="E196" s="29"/>
      <c r="F196" s="29"/>
      <c r="G196" s="266" t="s">
        <v>769</v>
      </c>
      <c r="H196" s="893"/>
      <c r="I196" s="254" t="s">
        <v>1243</v>
      </c>
      <c r="J196" s="46"/>
      <c r="K196" s="895"/>
      <c r="L196" s="883"/>
      <c r="M196" s="884"/>
      <c r="N196" s="884"/>
      <c r="O196" s="885"/>
    </row>
    <row r="197" spans="1:15" ht="16.5" thickBot="1" x14ac:dyDescent="0.25">
      <c r="B197" s="896" t="s">
        <v>1376</v>
      </c>
      <c r="C197" s="897"/>
      <c r="D197" s="897"/>
      <c r="E197" s="897"/>
      <c r="F197" s="898"/>
      <c r="G197" s="199"/>
      <c r="H197" s="199"/>
      <c r="I197" s="199"/>
      <c r="J197" s="199"/>
      <c r="K197" s="199"/>
      <c r="L197" s="199"/>
      <c r="M197" s="199"/>
      <c r="N197" s="199"/>
      <c r="O197" s="200"/>
    </row>
    <row r="198" spans="1:15" x14ac:dyDescent="0.2">
      <c r="B198" s="42" t="s">
        <v>902</v>
      </c>
      <c r="C198" s="271" t="s">
        <v>903</v>
      </c>
      <c r="D198" s="385"/>
      <c r="E198" s="899" t="s">
        <v>1743</v>
      </c>
      <c r="F198" s="900"/>
      <c r="G198" s="843" t="s">
        <v>936</v>
      </c>
      <c r="H198" s="844"/>
      <c r="I198" s="844"/>
      <c r="J198" s="844"/>
      <c r="K198" s="844"/>
      <c r="L198" s="844"/>
      <c r="M198" s="844"/>
      <c r="N198" s="844"/>
      <c r="O198" s="845"/>
    </row>
    <row r="199" spans="1:15" x14ac:dyDescent="0.2">
      <c r="B199" s="43">
        <v>1000828</v>
      </c>
      <c r="C199" s="272" t="s">
        <v>919</v>
      </c>
      <c r="D199" s="98"/>
      <c r="E199" s="899" t="s">
        <v>1743</v>
      </c>
      <c r="F199" s="900"/>
      <c r="G199" s="843"/>
      <c r="H199" s="844"/>
      <c r="I199" s="844"/>
      <c r="J199" s="844"/>
      <c r="K199" s="844"/>
      <c r="L199" s="844"/>
      <c r="M199" s="844"/>
      <c r="N199" s="844"/>
      <c r="O199" s="845"/>
    </row>
    <row r="200" spans="1:15" x14ac:dyDescent="0.2">
      <c r="B200" s="43">
        <v>1000702</v>
      </c>
      <c r="C200" s="272" t="s">
        <v>920</v>
      </c>
      <c r="D200" s="98"/>
      <c r="E200" s="899" t="s">
        <v>1743</v>
      </c>
      <c r="F200" s="900"/>
      <c r="G200" s="843"/>
      <c r="H200" s="844"/>
      <c r="I200" s="844"/>
      <c r="J200" s="844"/>
      <c r="K200" s="844"/>
      <c r="L200" s="844"/>
      <c r="M200" s="844"/>
      <c r="N200" s="844"/>
      <c r="O200" s="845"/>
    </row>
    <row r="201" spans="1:15" x14ac:dyDescent="0.2">
      <c r="B201" s="43" t="s">
        <v>1741</v>
      </c>
      <c r="C201" s="272" t="s">
        <v>1742</v>
      </c>
      <c r="D201" s="98"/>
      <c r="E201" s="899" t="s">
        <v>1743</v>
      </c>
      <c r="F201" s="900"/>
      <c r="G201" s="843"/>
      <c r="H201" s="844"/>
      <c r="I201" s="844"/>
      <c r="J201" s="844"/>
      <c r="K201" s="844"/>
      <c r="L201" s="844"/>
      <c r="M201" s="844"/>
      <c r="N201" s="844"/>
      <c r="O201" s="845"/>
    </row>
    <row r="202" spans="1:15" x14ac:dyDescent="0.2">
      <c r="B202" s="44" t="s">
        <v>921</v>
      </c>
      <c r="C202" s="272" t="s">
        <v>922</v>
      </c>
      <c r="D202" s="98"/>
      <c r="E202" s="899" t="s">
        <v>1736</v>
      </c>
      <c r="F202" s="900"/>
      <c r="G202" s="843"/>
      <c r="H202" s="844"/>
      <c r="I202" s="844"/>
      <c r="J202" s="844"/>
      <c r="K202" s="844"/>
      <c r="L202" s="844"/>
      <c r="M202" s="844"/>
      <c r="N202" s="844"/>
      <c r="O202" s="845"/>
    </row>
    <row r="203" spans="1:15" ht="13.5" thickBot="1" x14ac:dyDescent="0.25">
      <c r="B203" s="45" t="s">
        <v>923</v>
      </c>
      <c r="C203" s="41" t="s">
        <v>924</v>
      </c>
      <c r="D203" s="511"/>
      <c r="E203" s="904" t="s">
        <v>1736</v>
      </c>
      <c r="F203" s="905"/>
      <c r="G203" s="846"/>
      <c r="H203" s="847"/>
      <c r="I203" s="847"/>
      <c r="J203" s="847"/>
      <c r="K203" s="847"/>
      <c r="L203" s="847"/>
      <c r="M203" s="847"/>
      <c r="N203" s="847"/>
      <c r="O203" s="848"/>
    </row>
    <row r="204" spans="1:15" ht="16.5" thickBot="1" x14ac:dyDescent="0.25">
      <c r="B204" s="896" t="s">
        <v>1737</v>
      </c>
      <c r="C204" s="897"/>
      <c r="D204" s="897"/>
      <c r="E204" s="897"/>
      <c r="F204" s="898"/>
      <c r="G204" s="199"/>
      <c r="H204" s="199"/>
      <c r="I204" s="199"/>
      <c r="J204" s="199"/>
      <c r="K204" s="199"/>
      <c r="L204" s="199"/>
      <c r="M204" s="199"/>
      <c r="N204" s="199"/>
      <c r="O204" s="200"/>
    </row>
    <row r="205" spans="1:15" x14ac:dyDescent="0.2">
      <c r="B205" s="42">
        <v>107415</v>
      </c>
      <c r="C205" s="271" t="s">
        <v>1738</v>
      </c>
      <c r="D205" s="526"/>
      <c r="E205" s="899" t="s">
        <v>1743</v>
      </c>
      <c r="F205" s="900"/>
      <c r="G205" s="901" t="s">
        <v>936</v>
      </c>
      <c r="H205" s="902"/>
      <c r="I205" s="902"/>
      <c r="J205" s="902"/>
      <c r="K205" s="902"/>
      <c r="L205" s="902"/>
      <c r="M205" s="902"/>
      <c r="N205" s="902"/>
      <c r="O205" s="903"/>
    </row>
    <row r="206" spans="1:15" x14ac:dyDescent="0.2">
      <c r="B206" s="43" t="s">
        <v>1739</v>
      </c>
      <c r="C206" s="272" t="s">
        <v>1740</v>
      </c>
      <c r="D206" s="98"/>
      <c r="E206" s="899" t="s">
        <v>1743</v>
      </c>
      <c r="F206" s="900"/>
      <c r="G206" s="843"/>
      <c r="H206" s="844"/>
      <c r="I206" s="844"/>
      <c r="J206" s="844"/>
      <c r="K206" s="844"/>
      <c r="L206" s="844"/>
      <c r="M206" s="844"/>
      <c r="N206" s="844"/>
      <c r="O206" s="845"/>
    </row>
    <row r="207" spans="1:15" ht="13.5" thickBot="1" x14ac:dyDescent="0.25">
      <c r="A207" s="528"/>
      <c r="B207" s="529" t="s">
        <v>1741</v>
      </c>
      <c r="C207" s="41" t="s">
        <v>1742</v>
      </c>
      <c r="D207" s="511"/>
      <c r="E207" s="904" t="s">
        <v>1743</v>
      </c>
      <c r="F207" s="905"/>
      <c r="G207" s="846"/>
      <c r="H207" s="847"/>
      <c r="I207" s="847"/>
      <c r="J207" s="847"/>
      <c r="K207" s="847"/>
      <c r="L207" s="847"/>
      <c r="M207" s="847"/>
      <c r="N207" s="847"/>
      <c r="O207" s="848"/>
    </row>
  </sheetData>
  <mergeCells count="128">
    <mergeCell ref="B1:J1"/>
    <mergeCell ref="B204:F204"/>
    <mergeCell ref="E205:F205"/>
    <mergeCell ref="G205:O207"/>
    <mergeCell ref="E206:F206"/>
    <mergeCell ref="E207:F207"/>
    <mergeCell ref="E201:F201"/>
    <mergeCell ref="B2:F2"/>
    <mergeCell ref="E200:F200"/>
    <mergeCell ref="E203:F203"/>
    <mergeCell ref="E202:F202"/>
    <mergeCell ref="E199:F199"/>
    <mergeCell ref="E198:F198"/>
    <mergeCell ref="B4:F4"/>
    <mergeCell ref="B8:F8"/>
    <mergeCell ref="B39:F39"/>
    <mergeCell ref="B84:F84"/>
    <mergeCell ref="B116:F116"/>
    <mergeCell ref="B129:F129"/>
    <mergeCell ref="B144:F144"/>
    <mergeCell ref="B149:F149"/>
    <mergeCell ref="B165:F165"/>
    <mergeCell ref="B182:F182"/>
    <mergeCell ref="B197:F197"/>
    <mergeCell ref="L145:O148"/>
    <mergeCell ref="L166:O181"/>
    <mergeCell ref="L183:O196"/>
    <mergeCell ref="I163:J164"/>
    <mergeCell ref="G163:G164"/>
    <mergeCell ref="H162:H164"/>
    <mergeCell ref="K150:O164"/>
    <mergeCell ref="H192:H193"/>
    <mergeCell ref="I192:J193"/>
    <mergeCell ref="K192:K193"/>
    <mergeCell ref="H194:H196"/>
    <mergeCell ref="I194:J195"/>
    <mergeCell ref="K194:K196"/>
    <mergeCell ref="I140:J141"/>
    <mergeCell ref="K140:K142"/>
    <mergeCell ref="I162:J162"/>
    <mergeCell ref="H175:H176"/>
    <mergeCell ref="H177:H181"/>
    <mergeCell ref="I177:J179"/>
    <mergeCell ref="I180:J181"/>
    <mergeCell ref="I175:J176"/>
    <mergeCell ref="K175:K176"/>
    <mergeCell ref="K177:K181"/>
    <mergeCell ref="H140:H142"/>
    <mergeCell ref="G143:K143"/>
    <mergeCell ref="G140:G141"/>
    <mergeCell ref="G175:G176"/>
    <mergeCell ref="G180:G181"/>
    <mergeCell ref="N117:O128"/>
    <mergeCell ref="G104:G107"/>
    <mergeCell ref="K118:M118"/>
    <mergeCell ref="K124:M124"/>
    <mergeCell ref="K123:M123"/>
    <mergeCell ref="K117:M117"/>
    <mergeCell ref="K126:M126"/>
    <mergeCell ref="K122:M122"/>
    <mergeCell ref="K121:M121"/>
    <mergeCell ref="K120:M120"/>
    <mergeCell ref="K119:M119"/>
    <mergeCell ref="K125:M125"/>
    <mergeCell ref="G68:O71"/>
    <mergeCell ref="G72:O83"/>
    <mergeCell ref="I96:I98"/>
    <mergeCell ref="J96:J98"/>
    <mergeCell ref="H96:H98"/>
    <mergeCell ref="H51:H54"/>
    <mergeCell ref="H55:H62"/>
    <mergeCell ref="I51:I54"/>
    <mergeCell ref="J51:J54"/>
    <mergeCell ref="I55:N62"/>
    <mergeCell ref="N51:O54"/>
    <mergeCell ref="G51:G54"/>
    <mergeCell ref="O55:O62"/>
    <mergeCell ref="G55:G62"/>
    <mergeCell ref="G63:G67"/>
    <mergeCell ref="K96:L98"/>
    <mergeCell ref="N96:O98"/>
    <mergeCell ref="M96:M98"/>
    <mergeCell ref="G96:G98"/>
    <mergeCell ref="M51:M54"/>
    <mergeCell ref="K51:L54"/>
    <mergeCell ref="H63:O67"/>
    <mergeCell ref="L130:O143"/>
    <mergeCell ref="G198:O203"/>
    <mergeCell ref="G194:G195"/>
    <mergeCell ref="G177:G179"/>
    <mergeCell ref="G192:G193"/>
    <mergeCell ref="I99:N103"/>
    <mergeCell ref="H99:H103"/>
    <mergeCell ref="O99:O103"/>
    <mergeCell ref="G99:G103"/>
    <mergeCell ref="H104:O107"/>
    <mergeCell ref="G108:O115"/>
    <mergeCell ref="K127:M128"/>
    <mergeCell ref="H117:J117"/>
    <mergeCell ref="H118:J118"/>
    <mergeCell ref="H119:J119"/>
    <mergeCell ref="H120:J120"/>
    <mergeCell ref="H121:J121"/>
    <mergeCell ref="H122:J122"/>
    <mergeCell ref="H123:J123"/>
    <mergeCell ref="H124:J124"/>
    <mergeCell ref="H125:J125"/>
    <mergeCell ref="H126:J126"/>
    <mergeCell ref="H127:J127"/>
    <mergeCell ref="H128:J128"/>
    <mergeCell ref="G33:O38"/>
    <mergeCell ref="G3:O3"/>
    <mergeCell ref="G20:G21"/>
    <mergeCell ref="M20:M21"/>
    <mergeCell ref="N20:O21"/>
    <mergeCell ref="O22:O27"/>
    <mergeCell ref="G22:G27"/>
    <mergeCell ref="G5:O6"/>
    <mergeCell ref="G7:O7"/>
    <mergeCell ref="H20:H21"/>
    <mergeCell ref="H22:H27"/>
    <mergeCell ref="I22:N27"/>
    <mergeCell ref="I20:I21"/>
    <mergeCell ref="J20:J21"/>
    <mergeCell ref="K20:K21"/>
    <mergeCell ref="L20:L21"/>
    <mergeCell ref="H28:O32"/>
    <mergeCell ref="G28:G32"/>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2D707-C44C-46DA-94D3-B4AC34F32F04}">
  <sheetPr>
    <tabColor theme="7" tint="0.39997558519241921"/>
  </sheetPr>
  <dimension ref="A1:N97"/>
  <sheetViews>
    <sheetView tabSelected="1" topLeftCell="A64" zoomScaleNormal="100" workbookViewId="0">
      <selection activeCell="L85" sqref="L85"/>
    </sheetView>
  </sheetViews>
  <sheetFormatPr defaultRowHeight="12.75" x14ac:dyDescent="0.2"/>
  <cols>
    <col min="1" max="1" width="12.28515625" bestFit="1" customWidth="1"/>
    <col min="2" max="2" width="47.5703125" bestFit="1" customWidth="1"/>
    <col min="3" max="3" width="6" style="109" bestFit="1" customWidth="1"/>
    <col min="4" max="5" width="12.85546875" style="189" bestFit="1" customWidth="1"/>
    <col min="6" max="6" width="21" style="55" customWidth="1"/>
    <col min="7" max="9" width="18.7109375" style="8" customWidth="1"/>
    <col min="13" max="13" width="66.28515625" customWidth="1"/>
  </cols>
  <sheetData>
    <row r="1" spans="1:9" ht="18.75" thickBot="1" x14ac:dyDescent="0.3">
      <c r="A1" s="620" t="s">
        <v>1755</v>
      </c>
      <c r="B1" s="621"/>
      <c r="C1" s="621"/>
      <c r="D1" s="621"/>
      <c r="E1" s="621"/>
      <c r="F1" s="621"/>
      <c r="G1" s="621"/>
      <c r="H1" s="621"/>
      <c r="I1" s="621"/>
    </row>
    <row r="2" spans="1:9" ht="24" thickBot="1" x14ac:dyDescent="0.4">
      <c r="A2" s="922" t="s">
        <v>1033</v>
      </c>
      <c r="B2" s="923"/>
      <c r="C2" s="923"/>
      <c r="D2" s="923"/>
      <c r="E2" s="923"/>
      <c r="F2" s="923"/>
      <c r="G2" s="923"/>
      <c r="H2" s="923"/>
      <c r="I2" s="924"/>
    </row>
    <row r="3" spans="1:9" ht="13.5" thickBot="1" x14ac:dyDescent="0.25">
      <c r="A3" s="25" t="s">
        <v>29</v>
      </c>
      <c r="B3" s="26" t="s">
        <v>30</v>
      </c>
      <c r="C3" s="413" t="s">
        <v>1732</v>
      </c>
      <c r="D3" s="521" t="s">
        <v>503</v>
      </c>
      <c r="E3" s="521" t="s">
        <v>1169</v>
      </c>
      <c r="F3" s="908" t="s">
        <v>937</v>
      </c>
      <c r="G3" s="925"/>
      <c r="H3" s="925"/>
      <c r="I3" s="909"/>
    </row>
    <row r="4" spans="1:9" ht="16.5" thickBot="1" x14ac:dyDescent="0.25">
      <c r="A4" s="914" t="s">
        <v>929</v>
      </c>
      <c r="B4" s="915"/>
      <c r="C4" s="915"/>
      <c r="D4" s="915"/>
      <c r="E4" s="915"/>
      <c r="F4" s="915"/>
      <c r="G4" s="915"/>
      <c r="H4" s="915"/>
      <c r="I4" s="916"/>
    </row>
    <row r="5" spans="1:9" x14ac:dyDescent="0.2">
      <c r="A5" s="9" t="s">
        <v>610</v>
      </c>
      <c r="B5" s="4" t="s">
        <v>932</v>
      </c>
      <c r="C5" s="414">
        <v>1</v>
      </c>
      <c r="D5" s="5">
        <f>VLOOKUP(A5,'2021 Pricing'!A:B,2,FALSE)</f>
        <v>42</v>
      </c>
      <c r="E5" s="5">
        <f>C5*D5</f>
        <v>42</v>
      </c>
      <c r="F5" s="77"/>
      <c r="G5" s="34" t="s">
        <v>736</v>
      </c>
      <c r="H5" s="34" t="s">
        <v>1036</v>
      </c>
      <c r="I5" s="926"/>
    </row>
    <row r="6" spans="1:9" x14ac:dyDescent="0.2">
      <c r="A6" s="9" t="s">
        <v>611</v>
      </c>
      <c r="B6" s="4" t="s">
        <v>833</v>
      </c>
      <c r="C6" s="414">
        <v>2</v>
      </c>
      <c r="D6" s="5">
        <f>VLOOKUP(A6,'2021 Pricing'!A:B,2,FALSE)</f>
        <v>42</v>
      </c>
      <c r="E6" s="5">
        <f>C6*D6</f>
        <v>84</v>
      </c>
      <c r="F6" s="57" t="s">
        <v>967</v>
      </c>
      <c r="G6" s="31" t="s">
        <v>748</v>
      </c>
      <c r="H6" s="31" t="s">
        <v>748</v>
      </c>
      <c r="I6" s="927"/>
    </row>
    <row r="7" spans="1:9" x14ac:dyDescent="0.2">
      <c r="A7" s="9"/>
      <c r="B7" s="4"/>
      <c r="C7" s="414"/>
      <c r="D7" s="5"/>
      <c r="E7" s="5"/>
      <c r="F7" s="57" t="s">
        <v>740</v>
      </c>
      <c r="G7" s="31" t="s">
        <v>751</v>
      </c>
      <c r="H7" s="31" t="s">
        <v>751</v>
      </c>
      <c r="I7" s="927"/>
    </row>
    <row r="8" spans="1:9" x14ac:dyDescent="0.2">
      <c r="A8" s="39"/>
      <c r="B8" s="4"/>
      <c r="C8" s="414"/>
      <c r="D8" s="5"/>
      <c r="E8" s="5"/>
      <c r="F8" s="57" t="s">
        <v>741</v>
      </c>
      <c r="G8" s="31" t="s">
        <v>753</v>
      </c>
      <c r="H8" s="31" t="s">
        <v>1077</v>
      </c>
      <c r="I8" s="927"/>
    </row>
    <row r="9" spans="1:9" x14ac:dyDescent="0.2">
      <c r="A9" s="9"/>
      <c r="B9" s="38" t="s">
        <v>960</v>
      </c>
      <c r="C9" s="415"/>
      <c r="D9" s="5"/>
      <c r="E9" s="5"/>
      <c r="F9" s="57" t="s">
        <v>742</v>
      </c>
      <c r="G9" s="31" t="s">
        <v>748</v>
      </c>
      <c r="H9" s="31" t="s">
        <v>748</v>
      </c>
      <c r="I9" s="927"/>
    </row>
    <row r="10" spans="1:9" x14ac:dyDescent="0.2">
      <c r="A10" s="9"/>
      <c r="B10" s="4"/>
      <c r="C10" s="414"/>
      <c r="D10" s="5"/>
      <c r="E10" s="5"/>
      <c r="F10" s="57" t="s">
        <v>744</v>
      </c>
      <c r="G10" s="31" t="s">
        <v>751</v>
      </c>
      <c r="H10" s="31" t="s">
        <v>748</v>
      </c>
      <c r="I10" s="927"/>
    </row>
    <row r="11" spans="1:9" x14ac:dyDescent="0.2">
      <c r="A11" s="9"/>
      <c r="B11" s="4"/>
      <c r="C11" s="414"/>
      <c r="D11" s="5"/>
      <c r="E11" s="5"/>
      <c r="F11" s="57" t="s">
        <v>930</v>
      </c>
      <c r="G11" s="180" t="s">
        <v>751</v>
      </c>
      <c r="H11" s="180" t="s">
        <v>748</v>
      </c>
      <c r="I11" s="927"/>
    </row>
    <row r="12" spans="1:9" x14ac:dyDescent="0.2">
      <c r="A12" s="9"/>
      <c r="B12" s="4"/>
      <c r="C12" s="414"/>
      <c r="D12" s="5"/>
      <c r="E12" s="5"/>
      <c r="F12" s="57" t="s">
        <v>745</v>
      </c>
      <c r="G12" s="858" t="s">
        <v>958</v>
      </c>
      <c r="H12" s="858"/>
      <c r="I12" s="927"/>
    </row>
    <row r="13" spans="1:9" ht="24.75" thickBot="1" x14ac:dyDescent="0.25">
      <c r="A13" s="9"/>
      <c r="B13" s="4"/>
      <c r="C13" s="414"/>
      <c r="D13" s="5"/>
      <c r="E13" s="5"/>
      <c r="F13" s="75" t="s">
        <v>746</v>
      </c>
      <c r="G13" s="50" t="s">
        <v>959</v>
      </c>
      <c r="H13" s="76" t="s">
        <v>1078</v>
      </c>
      <c r="I13" s="928"/>
    </row>
    <row r="14" spans="1:9" ht="16.5" thickBot="1" x14ac:dyDescent="0.25">
      <c r="A14" s="914" t="s">
        <v>962</v>
      </c>
      <c r="B14" s="915"/>
      <c r="C14" s="915"/>
      <c r="D14" s="915"/>
      <c r="E14" s="915"/>
      <c r="F14" s="915"/>
      <c r="G14" s="915"/>
      <c r="H14" s="915"/>
      <c r="I14" s="916"/>
    </row>
    <row r="15" spans="1:9" x14ac:dyDescent="0.2">
      <c r="A15" s="9" t="s">
        <v>504</v>
      </c>
      <c r="B15" s="4" t="s">
        <v>776</v>
      </c>
      <c r="C15" s="414">
        <v>1</v>
      </c>
      <c r="D15" s="5" t="s">
        <v>1198</v>
      </c>
      <c r="E15" s="5" t="s">
        <v>1198</v>
      </c>
      <c r="F15" s="78"/>
      <c r="G15" s="33" t="s">
        <v>736</v>
      </c>
      <c r="H15" s="33" t="s">
        <v>978</v>
      </c>
      <c r="I15" s="35" t="s">
        <v>1036</v>
      </c>
    </row>
    <row r="16" spans="1:9" x14ac:dyDescent="0.2">
      <c r="A16" s="9" t="s">
        <v>505</v>
      </c>
      <c r="B16" s="38" t="s">
        <v>1080</v>
      </c>
      <c r="C16" s="415">
        <v>1</v>
      </c>
      <c r="D16" s="5" t="s">
        <v>1198</v>
      </c>
      <c r="E16" s="5" t="s">
        <v>1198</v>
      </c>
      <c r="F16" s="57" t="s">
        <v>967</v>
      </c>
      <c r="G16" s="30" t="s">
        <v>748</v>
      </c>
      <c r="H16" s="30" t="s">
        <v>926</v>
      </c>
      <c r="I16" s="36" t="s">
        <v>748</v>
      </c>
    </row>
    <row r="17" spans="1:9" x14ac:dyDescent="0.2">
      <c r="F17" s="57" t="s">
        <v>739</v>
      </c>
      <c r="G17" s="30" t="s">
        <v>751</v>
      </c>
      <c r="H17" s="30" t="s">
        <v>751</v>
      </c>
      <c r="I17" s="36" t="s">
        <v>751</v>
      </c>
    </row>
    <row r="18" spans="1:9" x14ac:dyDescent="0.2">
      <c r="A18" s="9"/>
      <c r="B18" s="38"/>
      <c r="C18" s="415"/>
      <c r="D18" s="5"/>
      <c r="E18" s="5"/>
      <c r="F18" s="57" t="s">
        <v>740</v>
      </c>
      <c r="G18" s="30" t="s">
        <v>751</v>
      </c>
      <c r="H18" s="30" t="s">
        <v>751</v>
      </c>
      <c r="I18" s="36" t="s">
        <v>751</v>
      </c>
    </row>
    <row r="19" spans="1:9" x14ac:dyDescent="0.2">
      <c r="A19" s="39"/>
      <c r="F19" s="57" t="s">
        <v>741</v>
      </c>
      <c r="G19" s="31" t="s">
        <v>753</v>
      </c>
      <c r="H19" s="30" t="s">
        <v>753</v>
      </c>
      <c r="I19" s="36" t="s">
        <v>753</v>
      </c>
    </row>
    <row r="20" spans="1:9" x14ac:dyDescent="0.2">
      <c r="A20" s="39"/>
      <c r="F20" s="57" t="s">
        <v>946</v>
      </c>
      <c r="G20" s="31" t="s">
        <v>751</v>
      </c>
      <c r="H20" s="31" t="s">
        <v>751</v>
      </c>
      <c r="I20" s="36" t="s">
        <v>748</v>
      </c>
    </row>
    <row r="21" spans="1:9" x14ac:dyDescent="0.2">
      <c r="A21" s="39"/>
      <c r="F21" s="57" t="s">
        <v>742</v>
      </c>
      <c r="G21" s="31" t="s">
        <v>751</v>
      </c>
      <c r="H21" s="31" t="s">
        <v>751</v>
      </c>
      <c r="I21" s="36" t="s">
        <v>748</v>
      </c>
    </row>
    <row r="22" spans="1:9" x14ac:dyDescent="0.2">
      <c r="A22" s="39"/>
      <c r="F22" s="57" t="s">
        <v>744</v>
      </c>
      <c r="G22" s="31" t="s">
        <v>751</v>
      </c>
      <c r="H22" s="31" t="s">
        <v>748</v>
      </c>
      <c r="I22" s="36" t="s">
        <v>748</v>
      </c>
    </row>
    <row r="23" spans="1:9" x14ac:dyDescent="0.2">
      <c r="A23" s="39"/>
      <c r="F23" s="57" t="s">
        <v>745</v>
      </c>
      <c r="G23" s="31" t="s">
        <v>751</v>
      </c>
      <c r="H23" s="31" t="s">
        <v>751</v>
      </c>
      <c r="I23" s="36" t="s">
        <v>751</v>
      </c>
    </row>
    <row r="24" spans="1:9" ht="24" x14ac:dyDescent="0.2">
      <c r="A24" s="39"/>
      <c r="F24" s="58" t="s">
        <v>746</v>
      </c>
      <c r="G24" s="549" t="s">
        <v>934</v>
      </c>
      <c r="H24" s="549"/>
      <c r="I24" s="48" t="s">
        <v>1081</v>
      </c>
    </row>
    <row r="25" spans="1:9" ht="13.5" thickBot="1" x14ac:dyDescent="0.25">
      <c r="A25" s="39"/>
      <c r="F25" s="59" t="s">
        <v>769</v>
      </c>
      <c r="G25" s="911" t="s">
        <v>1200</v>
      </c>
      <c r="H25" s="911"/>
      <c r="I25" s="929"/>
    </row>
    <row r="26" spans="1:9" ht="16.5" thickBot="1" x14ac:dyDescent="0.25">
      <c r="A26" s="914" t="s">
        <v>963</v>
      </c>
      <c r="B26" s="915"/>
      <c r="C26" s="915"/>
      <c r="D26" s="915"/>
      <c r="E26" s="915"/>
      <c r="F26" s="915"/>
      <c r="G26" s="915"/>
      <c r="H26" s="915"/>
      <c r="I26" s="916"/>
    </row>
    <row r="27" spans="1:9" x14ac:dyDescent="0.2">
      <c r="A27" s="9" t="s">
        <v>625</v>
      </c>
      <c r="B27" s="4" t="s">
        <v>838</v>
      </c>
      <c r="C27" s="414">
        <v>1</v>
      </c>
      <c r="D27" s="5">
        <f>VLOOKUP(A27,'2021 Pricing'!A:B,2,FALSE)</f>
        <v>315</v>
      </c>
      <c r="E27" s="5">
        <f>C27*D27</f>
        <v>315</v>
      </c>
      <c r="F27" s="78"/>
      <c r="G27" s="34" t="s">
        <v>736</v>
      </c>
      <c r="H27" s="34" t="s">
        <v>1036</v>
      </c>
      <c r="I27" s="912"/>
    </row>
    <row r="28" spans="1:9" x14ac:dyDescent="0.2">
      <c r="A28" s="9" t="s">
        <v>626</v>
      </c>
      <c r="B28" s="4" t="s">
        <v>839</v>
      </c>
      <c r="C28" s="414">
        <v>2</v>
      </c>
      <c r="D28" s="5">
        <f>VLOOKUP(A28,'2021 Pricing'!A:B,2,FALSE)</f>
        <v>308.5</v>
      </c>
      <c r="E28" s="5">
        <f>C28*D28</f>
        <v>617</v>
      </c>
      <c r="F28" s="57" t="s">
        <v>738</v>
      </c>
      <c r="G28" s="30" t="s">
        <v>748</v>
      </c>
      <c r="H28" s="31" t="s">
        <v>748</v>
      </c>
      <c r="I28" s="912"/>
    </row>
    <row r="29" spans="1:9" x14ac:dyDescent="0.2">
      <c r="A29" s="9" t="s">
        <v>627</v>
      </c>
      <c r="B29" s="4" t="s">
        <v>840</v>
      </c>
      <c r="C29" s="414">
        <v>5</v>
      </c>
      <c r="D29" s="5">
        <f>VLOOKUP(A29,'2021 Pricing'!A:B,2,FALSE)</f>
        <v>299.2</v>
      </c>
      <c r="E29" s="5">
        <f>C29*D29</f>
        <v>1496</v>
      </c>
      <c r="F29" s="57" t="s">
        <v>739</v>
      </c>
      <c r="G29" s="30" t="s">
        <v>751</v>
      </c>
      <c r="H29" s="31" t="s">
        <v>751</v>
      </c>
      <c r="I29" s="912"/>
    </row>
    <row r="30" spans="1:9" x14ac:dyDescent="0.2">
      <c r="A30" s="39"/>
      <c r="F30" s="57" t="s">
        <v>740</v>
      </c>
      <c r="G30" s="30" t="s">
        <v>751</v>
      </c>
      <c r="H30" s="31" t="s">
        <v>751</v>
      </c>
      <c r="I30" s="912"/>
    </row>
    <row r="31" spans="1:9" x14ac:dyDescent="0.2">
      <c r="A31" s="39"/>
      <c r="F31" s="57" t="s">
        <v>741</v>
      </c>
      <c r="G31" s="31" t="s">
        <v>753</v>
      </c>
      <c r="H31" s="31" t="s">
        <v>753</v>
      </c>
      <c r="I31" s="912"/>
    </row>
    <row r="32" spans="1:9" x14ac:dyDescent="0.2">
      <c r="A32" s="39"/>
      <c r="F32" s="57" t="s">
        <v>946</v>
      </c>
      <c r="G32" s="31" t="s">
        <v>751</v>
      </c>
      <c r="H32" s="31" t="s">
        <v>748</v>
      </c>
      <c r="I32" s="912"/>
    </row>
    <row r="33" spans="1:9" x14ac:dyDescent="0.2">
      <c r="A33" s="39"/>
      <c r="F33" s="57" t="s">
        <v>742</v>
      </c>
      <c r="G33" s="31" t="s">
        <v>751</v>
      </c>
      <c r="H33" s="31" t="s">
        <v>748</v>
      </c>
      <c r="I33" s="912"/>
    </row>
    <row r="34" spans="1:9" x14ac:dyDescent="0.2">
      <c r="A34" s="39"/>
      <c r="F34" s="57" t="s">
        <v>744</v>
      </c>
      <c r="G34" s="31" t="s">
        <v>751</v>
      </c>
      <c r="H34" s="31" t="s">
        <v>748</v>
      </c>
      <c r="I34" s="912"/>
    </row>
    <row r="35" spans="1:9" x14ac:dyDescent="0.2">
      <c r="A35" s="39"/>
      <c r="F35" s="57" t="s">
        <v>745</v>
      </c>
      <c r="G35" s="31" t="s">
        <v>751</v>
      </c>
      <c r="H35" s="31" t="s">
        <v>751</v>
      </c>
      <c r="I35" s="912"/>
    </row>
    <row r="36" spans="1:9" ht="48" x14ac:dyDescent="0.2">
      <c r="A36" s="9"/>
      <c r="B36" s="4"/>
      <c r="C36" s="414"/>
      <c r="D36" s="5"/>
      <c r="E36" s="5"/>
      <c r="F36" s="57" t="s">
        <v>746</v>
      </c>
      <c r="G36" s="49" t="s">
        <v>935</v>
      </c>
      <c r="H36" s="47" t="s">
        <v>1081</v>
      </c>
      <c r="I36" s="912"/>
    </row>
    <row r="37" spans="1:9" ht="13.5" thickBot="1" x14ac:dyDescent="0.25">
      <c r="A37" s="9"/>
      <c r="B37" s="4"/>
      <c r="C37" s="414"/>
      <c r="D37" s="5"/>
      <c r="E37" s="5"/>
      <c r="F37" s="59" t="s">
        <v>769</v>
      </c>
      <c r="G37" s="910" t="s">
        <v>964</v>
      </c>
      <c r="H37" s="910"/>
      <c r="I37" s="912"/>
    </row>
    <row r="38" spans="1:9" ht="16.5" thickBot="1" x14ac:dyDescent="0.25">
      <c r="A38" s="914" t="s">
        <v>1092</v>
      </c>
      <c r="B38" s="915"/>
      <c r="C38" s="915"/>
      <c r="D38" s="915"/>
      <c r="E38" s="915"/>
      <c r="F38" s="915"/>
      <c r="G38" s="915"/>
      <c r="H38" s="915"/>
      <c r="I38" s="916"/>
    </row>
    <row r="39" spans="1:9" x14ac:dyDescent="0.2">
      <c r="A39" s="67" t="s">
        <v>616</v>
      </c>
      <c r="B39" s="198" t="s">
        <v>1249</v>
      </c>
      <c r="C39" s="416">
        <v>1</v>
      </c>
      <c r="D39" s="5">
        <f>VLOOKUP(A39,'2021 Pricing'!A:B,2,FALSE)</f>
        <v>245</v>
      </c>
      <c r="E39" s="5">
        <f>C39*D39</f>
        <v>245</v>
      </c>
      <c r="F39" s="78"/>
      <c r="G39" s="34" t="s">
        <v>737</v>
      </c>
      <c r="H39" s="34" t="s">
        <v>1036</v>
      </c>
      <c r="I39" s="913"/>
    </row>
    <row r="40" spans="1:9" x14ac:dyDescent="0.2">
      <c r="A40" s="67" t="s">
        <v>618</v>
      </c>
      <c r="B40" s="215" t="s">
        <v>1250</v>
      </c>
      <c r="C40" s="417">
        <v>2</v>
      </c>
      <c r="D40" s="5">
        <f>VLOOKUP(A40,'2021 Pricing'!A:B,2,FALSE)</f>
        <v>232.75</v>
      </c>
      <c r="E40" s="5">
        <f t="shared" ref="E40:E46" si="0">C40*D40</f>
        <v>465.5</v>
      </c>
      <c r="F40" s="57" t="s">
        <v>738</v>
      </c>
      <c r="G40" s="223" t="s">
        <v>748</v>
      </c>
      <c r="H40" s="224" t="s">
        <v>748</v>
      </c>
      <c r="I40" s="913"/>
    </row>
    <row r="41" spans="1:9" x14ac:dyDescent="0.2">
      <c r="A41" s="67" t="s">
        <v>620</v>
      </c>
      <c r="B41" s="215" t="s">
        <v>1251</v>
      </c>
      <c r="C41" s="417">
        <v>3</v>
      </c>
      <c r="D41" s="5">
        <f>VLOOKUP(A41,'2021 Pricing'!A:B,2,FALSE)</f>
        <v>208.25</v>
      </c>
      <c r="E41" s="5">
        <f t="shared" si="0"/>
        <v>624.75</v>
      </c>
      <c r="F41" s="57" t="s">
        <v>739</v>
      </c>
      <c r="G41" s="223" t="s">
        <v>751</v>
      </c>
      <c r="H41" s="224" t="s">
        <v>751</v>
      </c>
      <c r="I41" s="913"/>
    </row>
    <row r="42" spans="1:9" x14ac:dyDescent="0.2">
      <c r="A42" s="11" t="s">
        <v>1204</v>
      </c>
      <c r="B42" s="215" t="s">
        <v>1252</v>
      </c>
      <c r="C42" s="417">
        <v>5</v>
      </c>
      <c r="D42" s="5">
        <f>VLOOKUP(A42,'2021 Pricing'!A:B,2,FALSE)</f>
        <v>183.75</v>
      </c>
      <c r="E42" s="5">
        <f t="shared" si="0"/>
        <v>918.75</v>
      </c>
      <c r="F42" s="57" t="s">
        <v>740</v>
      </c>
      <c r="G42" s="223" t="s">
        <v>751</v>
      </c>
      <c r="H42" s="224" t="s">
        <v>751</v>
      </c>
      <c r="I42" s="913"/>
    </row>
    <row r="43" spans="1:9" x14ac:dyDescent="0.2">
      <c r="A43" s="9" t="s">
        <v>617</v>
      </c>
      <c r="B43" s="4" t="s">
        <v>835</v>
      </c>
      <c r="C43" s="414">
        <v>1</v>
      </c>
      <c r="D43" s="5">
        <f>VLOOKUP(A43,'2021 Pricing'!A:B,2,FALSE)</f>
        <v>495</v>
      </c>
      <c r="E43" s="5">
        <f t="shared" si="0"/>
        <v>495</v>
      </c>
      <c r="F43" s="57" t="s">
        <v>741</v>
      </c>
      <c r="G43" s="224" t="s">
        <v>753</v>
      </c>
      <c r="H43" s="224" t="s">
        <v>753</v>
      </c>
      <c r="I43" s="913"/>
    </row>
    <row r="44" spans="1:9" x14ac:dyDescent="0.2">
      <c r="A44" s="9" t="s">
        <v>619</v>
      </c>
      <c r="B44" s="4" t="s">
        <v>836</v>
      </c>
      <c r="C44" s="414">
        <v>2</v>
      </c>
      <c r="D44" s="5">
        <f>VLOOKUP(A44,'2021 Pricing'!A:B,2,FALSE)</f>
        <v>470.25</v>
      </c>
      <c r="E44" s="5">
        <f t="shared" si="0"/>
        <v>940.5</v>
      </c>
      <c r="F44" s="57" t="s">
        <v>946</v>
      </c>
      <c r="G44" s="224" t="s">
        <v>751</v>
      </c>
      <c r="H44" s="224" t="s">
        <v>748</v>
      </c>
      <c r="I44" s="913"/>
    </row>
    <row r="45" spans="1:9" x14ac:dyDescent="0.2">
      <c r="A45" s="9" t="s">
        <v>621</v>
      </c>
      <c r="B45" s="4" t="s">
        <v>837</v>
      </c>
      <c r="C45" s="414">
        <v>3</v>
      </c>
      <c r="D45" s="5">
        <f>VLOOKUP(A45,'2021 Pricing'!A:B,2,FALSE)</f>
        <v>420.75</v>
      </c>
      <c r="E45" s="5">
        <f t="shared" si="0"/>
        <v>1262.25</v>
      </c>
      <c r="F45" s="57" t="s">
        <v>930</v>
      </c>
      <c r="G45" s="224" t="s">
        <v>751</v>
      </c>
      <c r="H45" s="224" t="s">
        <v>748</v>
      </c>
      <c r="I45" s="913"/>
    </row>
    <row r="46" spans="1:9" x14ac:dyDescent="0.2">
      <c r="A46" s="39" t="s">
        <v>1196</v>
      </c>
      <c r="B46" s="38" t="s">
        <v>1247</v>
      </c>
      <c r="C46" s="415">
        <v>5</v>
      </c>
      <c r="D46" s="5">
        <f>VLOOKUP(A46,'2021 Pricing'!A:B,2,FALSE)</f>
        <v>371.25</v>
      </c>
      <c r="E46" s="5">
        <f t="shared" si="0"/>
        <v>1856.25</v>
      </c>
      <c r="F46" s="57" t="s">
        <v>744</v>
      </c>
      <c r="G46" s="224" t="s">
        <v>751</v>
      </c>
      <c r="H46" s="224" t="s">
        <v>748</v>
      </c>
      <c r="I46" s="913"/>
    </row>
    <row r="47" spans="1:9" x14ac:dyDescent="0.2">
      <c r="A47" s="67"/>
      <c r="B47" s="4"/>
      <c r="C47" s="414"/>
      <c r="D47" s="5"/>
      <c r="E47" s="5"/>
      <c r="F47" s="57" t="s">
        <v>745</v>
      </c>
      <c r="G47" s="224" t="s">
        <v>961</v>
      </c>
      <c r="H47" s="224" t="s">
        <v>961</v>
      </c>
      <c r="I47" s="913"/>
    </row>
    <row r="48" spans="1:9" x14ac:dyDescent="0.2">
      <c r="A48" s="917" t="s">
        <v>2256</v>
      </c>
      <c r="B48" s="918"/>
      <c r="C48" s="414"/>
      <c r="D48" s="5"/>
      <c r="E48" s="5"/>
      <c r="F48" s="57" t="s">
        <v>746</v>
      </c>
      <c r="G48" s="858" t="s">
        <v>965</v>
      </c>
      <c r="H48" s="858"/>
      <c r="I48" s="913"/>
    </row>
    <row r="49" spans="1:14" ht="13.5" thickBot="1" x14ac:dyDescent="0.25">
      <c r="A49" s="67"/>
      <c r="B49" s="4"/>
      <c r="C49" s="414"/>
      <c r="D49" s="5"/>
      <c r="E49" s="5"/>
      <c r="F49" s="59" t="s">
        <v>769</v>
      </c>
      <c r="G49" s="910" t="s">
        <v>966</v>
      </c>
      <c r="H49" s="910"/>
      <c r="I49" s="913"/>
    </row>
    <row r="50" spans="1:14" ht="16.5" thickBot="1" x14ac:dyDescent="0.25">
      <c r="A50" s="914" t="s">
        <v>1267</v>
      </c>
      <c r="B50" s="915"/>
      <c r="C50" s="915"/>
      <c r="D50" s="915"/>
      <c r="E50" s="915"/>
      <c r="F50" s="915"/>
      <c r="G50" s="915"/>
      <c r="H50" s="915"/>
      <c r="I50" s="916"/>
    </row>
    <row r="51" spans="1:14" ht="13.5" thickBot="1" x14ac:dyDescent="0.25">
      <c r="A51" s="67" t="s">
        <v>1205</v>
      </c>
      <c r="B51" s="198" t="s">
        <v>1724</v>
      </c>
      <c r="C51" s="416">
        <v>1</v>
      </c>
      <c r="D51" s="5">
        <f>VLOOKUP(A51,'2021 Pricing'!A:B,2,FALSE)</f>
        <v>490</v>
      </c>
      <c r="E51" s="5">
        <f t="shared" ref="E51:E58" si="1">C51*D51</f>
        <v>490</v>
      </c>
      <c r="F51" s="78"/>
      <c r="G51" s="34" t="s">
        <v>737</v>
      </c>
      <c r="H51" s="34" t="s">
        <v>1036</v>
      </c>
      <c r="I51" s="913"/>
      <c r="L51" s="908" t="s">
        <v>1704</v>
      </c>
      <c r="M51" s="909"/>
      <c r="N51" s="389"/>
    </row>
    <row r="52" spans="1:14" ht="26.25" thickBot="1" x14ac:dyDescent="0.25">
      <c r="A52" s="67" t="s">
        <v>1207</v>
      </c>
      <c r="B52" s="215" t="s">
        <v>1725</v>
      </c>
      <c r="C52" s="417">
        <v>2</v>
      </c>
      <c r="D52" s="5">
        <f>VLOOKUP(A52,'2021 Pricing'!A:B,2,FALSE)</f>
        <v>465</v>
      </c>
      <c r="E52" s="5">
        <f t="shared" si="1"/>
        <v>930</v>
      </c>
      <c r="F52" s="57" t="s">
        <v>738</v>
      </c>
      <c r="G52" s="30" t="s">
        <v>748</v>
      </c>
      <c r="H52" s="31" t="s">
        <v>748</v>
      </c>
      <c r="I52" s="913"/>
      <c r="L52" s="390" t="s">
        <v>1696</v>
      </c>
      <c r="M52" s="391" t="s">
        <v>30</v>
      </c>
      <c r="N52" s="389"/>
    </row>
    <row r="53" spans="1:14" ht="26.25" thickBot="1" x14ac:dyDescent="0.25">
      <c r="A53" s="67" t="s">
        <v>1209</v>
      </c>
      <c r="B53" s="215" t="s">
        <v>1726</v>
      </c>
      <c r="C53" s="417">
        <v>3</v>
      </c>
      <c r="D53" s="5">
        <f>VLOOKUP(A53,'2021 Pricing'!A:B,2,FALSE)</f>
        <v>416.66</v>
      </c>
      <c r="E53" s="5">
        <f t="shared" si="1"/>
        <v>1249.98</v>
      </c>
      <c r="F53" s="57" t="s">
        <v>739</v>
      </c>
      <c r="G53" s="30" t="s">
        <v>751</v>
      </c>
      <c r="H53" s="31" t="s">
        <v>751</v>
      </c>
      <c r="I53" s="913"/>
      <c r="L53" s="392">
        <v>728131</v>
      </c>
      <c r="M53" s="393" t="s">
        <v>1697</v>
      </c>
      <c r="N53" s="389"/>
    </row>
    <row r="54" spans="1:14" ht="13.5" thickBot="1" x14ac:dyDescent="0.25">
      <c r="A54" s="67" t="s">
        <v>1211</v>
      </c>
      <c r="B54" s="215" t="s">
        <v>1727</v>
      </c>
      <c r="C54" s="417">
        <v>5</v>
      </c>
      <c r="D54" s="5">
        <f>VLOOKUP(A54,'2021 Pricing'!A:B,2,FALSE)</f>
        <v>368</v>
      </c>
      <c r="E54" s="5">
        <f t="shared" si="1"/>
        <v>1840</v>
      </c>
      <c r="F54" s="57" t="s">
        <v>740</v>
      </c>
      <c r="G54" s="30" t="s">
        <v>751</v>
      </c>
      <c r="H54" s="31" t="s">
        <v>751</v>
      </c>
      <c r="I54" s="913"/>
      <c r="L54" s="392">
        <v>728135</v>
      </c>
      <c r="M54" s="393" t="s">
        <v>1698</v>
      </c>
      <c r="N54" s="389"/>
    </row>
    <row r="55" spans="1:14" ht="13.5" thickBot="1" x14ac:dyDescent="0.25">
      <c r="A55" s="9" t="s">
        <v>1206</v>
      </c>
      <c r="B55" s="4" t="s">
        <v>1728</v>
      </c>
      <c r="C55" s="414">
        <v>1</v>
      </c>
      <c r="D55" s="5">
        <f>VLOOKUP(A55,'2021 Pricing'!A:B,2,FALSE)</f>
        <v>990</v>
      </c>
      <c r="E55" s="5">
        <f t="shared" si="1"/>
        <v>990</v>
      </c>
      <c r="F55" s="57" t="s">
        <v>741</v>
      </c>
      <c r="G55" s="31" t="s">
        <v>753</v>
      </c>
      <c r="H55" s="31" t="s">
        <v>753</v>
      </c>
      <c r="I55" s="913"/>
      <c r="L55" s="392">
        <v>729097</v>
      </c>
      <c r="M55" s="393" t="s">
        <v>1699</v>
      </c>
      <c r="N55" s="389"/>
    </row>
    <row r="56" spans="1:14" ht="13.5" thickBot="1" x14ac:dyDescent="0.25">
      <c r="A56" s="9" t="s">
        <v>1208</v>
      </c>
      <c r="B56" s="4" t="s">
        <v>1729</v>
      </c>
      <c r="C56" s="414">
        <v>2</v>
      </c>
      <c r="D56" s="5">
        <f>VLOOKUP(A56,'2021 Pricing'!A:B,2,FALSE)</f>
        <v>940</v>
      </c>
      <c r="E56" s="5">
        <f t="shared" si="1"/>
        <v>1880</v>
      </c>
      <c r="F56" s="57" t="s">
        <v>946</v>
      </c>
      <c r="G56" s="31" t="s">
        <v>751</v>
      </c>
      <c r="H56" s="31" t="s">
        <v>748</v>
      </c>
      <c r="I56" s="913"/>
      <c r="L56" s="392">
        <v>20077</v>
      </c>
      <c r="M56" s="393" t="s">
        <v>1700</v>
      </c>
      <c r="N56" s="389"/>
    </row>
    <row r="57" spans="1:14" ht="13.5" thickBot="1" x14ac:dyDescent="0.25">
      <c r="A57" s="9" t="s">
        <v>1210</v>
      </c>
      <c r="B57" s="4" t="s">
        <v>1730</v>
      </c>
      <c r="C57" s="414">
        <v>3</v>
      </c>
      <c r="D57" s="5">
        <f>VLOOKUP(A57,'2021 Pricing'!A:B,2,FALSE)</f>
        <v>840</v>
      </c>
      <c r="E57" s="5">
        <f t="shared" si="1"/>
        <v>2520</v>
      </c>
      <c r="F57" s="57" t="s">
        <v>930</v>
      </c>
      <c r="G57" s="31" t="s">
        <v>751</v>
      </c>
      <c r="H57" s="31" t="s">
        <v>748</v>
      </c>
      <c r="I57" s="913"/>
      <c r="L57" s="392">
        <v>728150</v>
      </c>
      <c r="M57" s="393" t="s">
        <v>1701</v>
      </c>
      <c r="N57" s="389"/>
    </row>
    <row r="58" spans="1:14" ht="26.25" thickBot="1" x14ac:dyDescent="0.25">
      <c r="A58" s="39" t="s">
        <v>1212</v>
      </c>
      <c r="B58" s="38" t="s">
        <v>1731</v>
      </c>
      <c r="C58" s="415">
        <v>5</v>
      </c>
      <c r="D58" s="5">
        <f>VLOOKUP(A58,'2021 Pricing'!A:B,2,FALSE)</f>
        <v>742</v>
      </c>
      <c r="E58" s="5">
        <f t="shared" si="1"/>
        <v>3710</v>
      </c>
      <c r="F58" s="57" t="s">
        <v>744</v>
      </c>
      <c r="G58" s="31" t="s">
        <v>751</v>
      </c>
      <c r="H58" s="31" t="s">
        <v>748</v>
      </c>
      <c r="I58" s="913"/>
      <c r="L58" s="392">
        <v>728236</v>
      </c>
      <c r="M58" s="393" t="s">
        <v>1702</v>
      </c>
      <c r="N58" s="389"/>
    </row>
    <row r="59" spans="1:14" ht="26.25" thickBot="1" x14ac:dyDescent="0.25">
      <c r="A59" s="67"/>
      <c r="B59" s="4"/>
      <c r="C59" s="414"/>
      <c r="D59" s="5"/>
      <c r="E59" s="5"/>
      <c r="F59" s="57" t="s">
        <v>745</v>
      </c>
      <c r="G59" s="31" t="s">
        <v>961</v>
      </c>
      <c r="H59" s="31" t="s">
        <v>961</v>
      </c>
      <c r="I59" s="913"/>
      <c r="L59" s="392">
        <v>728099</v>
      </c>
      <c r="M59" s="393" t="s">
        <v>1703</v>
      </c>
      <c r="N59" s="389"/>
    </row>
    <row r="60" spans="1:14" x14ac:dyDescent="0.2">
      <c r="A60" s="67" t="s">
        <v>1079</v>
      </c>
      <c r="B60" s="4"/>
      <c r="C60" s="414"/>
      <c r="D60" s="5"/>
      <c r="E60" s="5"/>
      <c r="F60" s="57" t="s">
        <v>746</v>
      </c>
      <c r="G60" s="858" t="s">
        <v>965</v>
      </c>
      <c r="H60" s="858"/>
      <c r="I60" s="913"/>
      <c r="L60" s="389"/>
      <c r="M60" s="389"/>
      <c r="N60" s="389"/>
    </row>
    <row r="61" spans="1:14" ht="13.5" thickBot="1" x14ac:dyDescent="0.25">
      <c r="A61" s="67"/>
      <c r="B61" s="4"/>
      <c r="C61" s="414"/>
      <c r="D61" s="5"/>
      <c r="E61" s="5"/>
      <c r="F61" s="59" t="s">
        <v>769</v>
      </c>
      <c r="G61" s="910" t="s">
        <v>966</v>
      </c>
      <c r="H61" s="910"/>
      <c r="I61" s="913"/>
      <c r="L61" s="389"/>
      <c r="M61" s="389"/>
      <c r="N61" s="389"/>
    </row>
    <row r="62" spans="1:14" ht="16.5" thickBot="1" x14ac:dyDescent="0.25">
      <c r="A62" s="914" t="s">
        <v>968</v>
      </c>
      <c r="B62" s="915"/>
      <c r="C62" s="915"/>
      <c r="D62" s="915"/>
      <c r="E62" s="915"/>
      <c r="F62" s="915"/>
      <c r="G62" s="915"/>
      <c r="H62" s="915"/>
      <c r="I62" s="916"/>
    </row>
    <row r="63" spans="1:14" x14ac:dyDescent="0.2">
      <c r="A63" s="9" t="s">
        <v>612</v>
      </c>
      <c r="B63" s="4" t="s">
        <v>834</v>
      </c>
      <c r="C63" s="414">
        <v>1</v>
      </c>
      <c r="D63" s="216" t="s">
        <v>1198</v>
      </c>
      <c r="E63" s="216" t="s">
        <v>1198</v>
      </c>
      <c r="F63" s="77"/>
      <c r="G63" s="34" t="s">
        <v>736</v>
      </c>
      <c r="H63" s="34" t="s">
        <v>1082</v>
      </c>
      <c r="I63" s="912"/>
    </row>
    <row r="64" spans="1:14" x14ac:dyDescent="0.2">
      <c r="A64" s="9" t="s">
        <v>615</v>
      </c>
      <c r="B64" s="38" t="s">
        <v>1083</v>
      </c>
      <c r="C64" s="415">
        <v>1</v>
      </c>
      <c r="D64" s="216" t="s">
        <v>1198</v>
      </c>
      <c r="E64" s="216" t="s">
        <v>1198</v>
      </c>
      <c r="F64" s="57" t="s">
        <v>967</v>
      </c>
      <c r="G64" s="31" t="s">
        <v>938</v>
      </c>
      <c r="H64" s="31" t="s">
        <v>751</v>
      </c>
      <c r="I64" s="912"/>
    </row>
    <row r="65" spans="1:9" x14ac:dyDescent="0.2">
      <c r="A65" s="9"/>
      <c r="B65" s="4"/>
      <c r="C65" s="414"/>
      <c r="D65" s="5"/>
      <c r="E65" s="5"/>
      <c r="F65" s="57" t="s">
        <v>739</v>
      </c>
      <c r="G65" s="31" t="s">
        <v>939</v>
      </c>
      <c r="H65" s="31" t="s">
        <v>939</v>
      </c>
      <c r="I65" s="912"/>
    </row>
    <row r="66" spans="1:9" x14ac:dyDescent="0.2">
      <c r="A66" s="9"/>
      <c r="B66" s="4"/>
      <c r="C66" s="414"/>
      <c r="D66" s="5"/>
      <c r="E66" s="5"/>
      <c r="F66" s="57" t="s">
        <v>740</v>
      </c>
      <c r="G66" s="31" t="s">
        <v>751</v>
      </c>
      <c r="H66" s="31" t="s">
        <v>751</v>
      </c>
      <c r="I66" s="912"/>
    </row>
    <row r="67" spans="1:9" x14ac:dyDescent="0.2">
      <c r="A67" s="9"/>
      <c r="B67" s="4"/>
      <c r="C67" s="414"/>
      <c r="D67" s="5"/>
      <c r="E67" s="5"/>
      <c r="F67" s="57" t="s">
        <v>741</v>
      </c>
      <c r="G67" s="31" t="s">
        <v>753</v>
      </c>
      <c r="H67" s="31" t="s">
        <v>753</v>
      </c>
      <c r="I67" s="912"/>
    </row>
    <row r="68" spans="1:9" x14ac:dyDescent="0.2">
      <c r="A68" s="9"/>
      <c r="B68" s="38"/>
      <c r="C68" s="415"/>
      <c r="D68" s="5"/>
      <c r="E68" s="5"/>
      <c r="F68" s="57" t="s">
        <v>946</v>
      </c>
      <c r="G68" s="31" t="s">
        <v>751</v>
      </c>
      <c r="H68" s="31" t="s">
        <v>751</v>
      </c>
      <c r="I68" s="912"/>
    </row>
    <row r="69" spans="1:9" x14ac:dyDescent="0.2">
      <c r="A69" s="9"/>
      <c r="B69" s="4"/>
      <c r="C69" s="414"/>
      <c r="D69" s="5"/>
      <c r="E69" s="5"/>
      <c r="F69" s="57" t="s">
        <v>742</v>
      </c>
      <c r="G69" s="31" t="s">
        <v>751</v>
      </c>
      <c r="H69" s="31" t="s">
        <v>751</v>
      </c>
      <c r="I69" s="912"/>
    </row>
    <row r="70" spans="1:9" x14ac:dyDescent="0.2">
      <c r="A70" s="9"/>
      <c r="B70" s="4"/>
      <c r="C70" s="414"/>
      <c r="D70" s="5"/>
      <c r="E70" s="5"/>
      <c r="F70" s="57" t="s">
        <v>744</v>
      </c>
      <c r="G70" s="31" t="s">
        <v>751</v>
      </c>
      <c r="H70" s="31" t="s">
        <v>751</v>
      </c>
      <c r="I70" s="912"/>
    </row>
    <row r="71" spans="1:9" x14ac:dyDescent="0.2">
      <c r="A71" s="9"/>
      <c r="B71" s="4"/>
      <c r="C71" s="414"/>
      <c r="D71" s="5"/>
      <c r="E71" s="5"/>
      <c r="F71" s="57" t="s">
        <v>745</v>
      </c>
      <c r="G71" s="31" t="s">
        <v>751</v>
      </c>
      <c r="H71" s="31" t="s">
        <v>751</v>
      </c>
      <c r="I71" s="912"/>
    </row>
    <row r="72" spans="1:9" x14ac:dyDescent="0.2">
      <c r="A72" s="9"/>
      <c r="B72" s="4"/>
      <c r="C72" s="414"/>
      <c r="D72" s="5"/>
      <c r="E72" s="5"/>
      <c r="F72" s="53" t="s">
        <v>746</v>
      </c>
      <c r="G72" s="867" t="s">
        <v>969</v>
      </c>
      <c r="H72" s="867"/>
      <c r="I72" s="912"/>
    </row>
    <row r="73" spans="1:9" ht="13.5" thickBot="1" x14ac:dyDescent="0.25">
      <c r="A73" s="9"/>
      <c r="B73" s="4"/>
      <c r="C73" s="414"/>
      <c r="D73" s="5"/>
      <c r="E73" s="5"/>
      <c r="F73" s="59" t="s">
        <v>769</v>
      </c>
      <c r="G73" s="911" t="s">
        <v>970</v>
      </c>
      <c r="H73" s="911"/>
      <c r="I73" s="912"/>
    </row>
    <row r="74" spans="1:9" ht="16.5" thickBot="1" x14ac:dyDescent="0.25">
      <c r="A74" s="914" t="s">
        <v>1152</v>
      </c>
      <c r="B74" s="915"/>
      <c r="C74" s="915"/>
      <c r="D74" s="915"/>
      <c r="E74" s="915"/>
      <c r="F74" s="915"/>
      <c r="G74" s="915"/>
      <c r="H74" s="915"/>
      <c r="I74" s="916"/>
    </row>
    <row r="75" spans="1:9" x14ac:dyDescent="0.2">
      <c r="A75" s="9" t="s">
        <v>1153</v>
      </c>
      <c r="B75" s="4" t="s">
        <v>1156</v>
      </c>
      <c r="C75" s="414">
        <v>1</v>
      </c>
      <c r="D75" s="5">
        <f>VLOOKUP(A75,'2021 Pricing'!A:B,2,FALSE)</f>
        <v>231</v>
      </c>
      <c r="E75" s="5">
        <f>C75*D75</f>
        <v>231</v>
      </c>
      <c r="F75" s="77"/>
      <c r="G75" s="172" t="s">
        <v>736</v>
      </c>
      <c r="H75" s="172" t="s">
        <v>1082</v>
      </c>
      <c r="I75" s="119" t="s">
        <v>1036</v>
      </c>
    </row>
    <row r="76" spans="1:9" x14ac:dyDescent="0.2">
      <c r="A76" s="9" t="s">
        <v>1159</v>
      </c>
      <c r="B76" s="38" t="s">
        <v>1157</v>
      </c>
      <c r="C76" s="415">
        <v>2</v>
      </c>
      <c r="D76" s="5" t="str">
        <f>VLOOKUP(A76,'2021 Pricing'!A:B,2,FALSE)</f>
        <v>Not Priced</v>
      </c>
      <c r="E76" s="5" t="s">
        <v>2252</v>
      </c>
      <c r="F76" s="57" t="s">
        <v>967</v>
      </c>
      <c r="G76" s="121" t="s">
        <v>748</v>
      </c>
      <c r="H76" s="121" t="s">
        <v>751</v>
      </c>
      <c r="I76" s="121" t="s">
        <v>748</v>
      </c>
    </row>
    <row r="77" spans="1:9" x14ac:dyDescent="0.2">
      <c r="A77" s="9" t="s">
        <v>1706</v>
      </c>
      <c r="B77" s="38" t="s">
        <v>1155</v>
      </c>
      <c r="C77" s="415">
        <v>1</v>
      </c>
      <c r="D77" s="5">
        <f>VLOOKUP(A77,'2021 Pricing'!A:B,2,FALSE)</f>
        <v>505</v>
      </c>
      <c r="E77" s="5">
        <f>C77*D77</f>
        <v>505</v>
      </c>
      <c r="F77" s="57" t="s">
        <v>739</v>
      </c>
      <c r="G77" s="858" t="s">
        <v>939</v>
      </c>
      <c r="H77" s="858"/>
      <c r="I77" s="858"/>
    </row>
    <row r="78" spans="1:9" x14ac:dyDescent="0.2">
      <c r="A78" s="67" t="s">
        <v>1168</v>
      </c>
      <c r="B78" s="38" t="s">
        <v>1154</v>
      </c>
      <c r="C78" s="415">
        <v>2</v>
      </c>
      <c r="D78" s="5">
        <v>436</v>
      </c>
      <c r="E78" s="5">
        <f>C78*D78</f>
        <v>872</v>
      </c>
      <c r="F78" s="57" t="s">
        <v>740</v>
      </c>
      <c r="G78" s="121" t="s">
        <v>751</v>
      </c>
      <c r="H78" s="121" t="s">
        <v>751</v>
      </c>
      <c r="I78" s="121" t="s">
        <v>751</v>
      </c>
    </row>
    <row r="79" spans="1:9" x14ac:dyDescent="0.2">
      <c r="A79" s="9"/>
      <c r="B79" s="4"/>
      <c r="C79" s="414"/>
      <c r="D79" s="5"/>
      <c r="E79" s="5"/>
      <c r="F79" s="57" t="s">
        <v>741</v>
      </c>
      <c r="G79" s="121" t="s">
        <v>753</v>
      </c>
      <c r="H79" s="121" t="s">
        <v>753</v>
      </c>
      <c r="I79" s="121" t="s">
        <v>753</v>
      </c>
    </row>
    <row r="80" spans="1:9" x14ac:dyDescent="0.2">
      <c r="A80" s="9"/>
      <c r="B80" s="38"/>
      <c r="C80" s="415"/>
      <c r="D80" s="5"/>
      <c r="E80" s="5"/>
      <c r="F80" s="57" t="s">
        <v>946</v>
      </c>
      <c r="G80" s="121" t="s">
        <v>751</v>
      </c>
      <c r="H80" s="121" t="s">
        <v>751</v>
      </c>
      <c r="I80" s="121" t="s">
        <v>938</v>
      </c>
    </row>
    <row r="81" spans="1:13" x14ac:dyDescent="0.2">
      <c r="A81" s="9"/>
      <c r="B81" s="4"/>
      <c r="C81" s="414"/>
      <c r="D81" s="5"/>
      <c r="E81" s="5"/>
      <c r="F81" s="57" t="s">
        <v>742</v>
      </c>
      <c r="G81" s="121" t="s">
        <v>751</v>
      </c>
      <c r="H81" s="121" t="s">
        <v>751</v>
      </c>
      <c r="I81" s="121" t="s">
        <v>938</v>
      </c>
    </row>
    <row r="82" spans="1:13" x14ac:dyDescent="0.2">
      <c r="A82" s="9"/>
      <c r="B82" s="4"/>
      <c r="C82" s="414"/>
      <c r="D82" s="5"/>
      <c r="E82" s="5"/>
      <c r="F82" s="57" t="s">
        <v>744</v>
      </c>
      <c r="G82" s="121" t="s">
        <v>751</v>
      </c>
      <c r="H82" s="121" t="s">
        <v>751</v>
      </c>
      <c r="I82" s="121" t="s">
        <v>748</v>
      </c>
    </row>
    <row r="83" spans="1:13" x14ac:dyDescent="0.2">
      <c r="A83" s="9"/>
      <c r="B83" s="4"/>
      <c r="C83" s="414"/>
      <c r="D83" s="5"/>
      <c r="E83" s="5"/>
      <c r="F83" s="57" t="s">
        <v>745</v>
      </c>
      <c r="G83" s="121" t="s">
        <v>751</v>
      </c>
      <c r="H83" s="121" t="s">
        <v>751</v>
      </c>
      <c r="I83" s="121" t="s">
        <v>751</v>
      </c>
    </row>
    <row r="84" spans="1:13" x14ac:dyDescent="0.2">
      <c r="A84" s="9"/>
      <c r="B84" s="4"/>
      <c r="C84" s="414"/>
      <c r="D84" s="5"/>
      <c r="E84" s="5"/>
      <c r="F84" s="120" t="s">
        <v>746</v>
      </c>
      <c r="G84" s="867" t="s">
        <v>969</v>
      </c>
      <c r="H84" s="867"/>
      <c r="I84" s="867"/>
    </row>
    <row r="85" spans="1:13" ht="13.5" thickBot="1" x14ac:dyDescent="0.25">
      <c r="A85" s="9"/>
      <c r="B85" s="4"/>
      <c r="C85" s="414"/>
      <c r="D85" s="5"/>
      <c r="E85" s="5"/>
      <c r="F85" s="59" t="s">
        <v>769</v>
      </c>
      <c r="G85" s="921"/>
      <c r="H85" s="921"/>
      <c r="I85" s="159"/>
    </row>
    <row r="86" spans="1:13" ht="16.5" thickBot="1" x14ac:dyDescent="0.25">
      <c r="A86" s="914" t="s">
        <v>1734</v>
      </c>
      <c r="B86" s="915"/>
      <c r="C86" s="915"/>
      <c r="D86" s="915"/>
      <c r="E86" s="915"/>
      <c r="F86" s="915"/>
      <c r="G86" s="915"/>
      <c r="H86" s="915"/>
      <c r="I86" s="916"/>
    </row>
    <row r="87" spans="1:13" x14ac:dyDescent="0.2">
      <c r="A87" s="9" t="s">
        <v>514</v>
      </c>
      <c r="B87" s="4" t="s">
        <v>783</v>
      </c>
      <c r="C87" s="414">
        <v>1</v>
      </c>
      <c r="D87" s="5" t="s">
        <v>1198</v>
      </c>
      <c r="E87" s="5" t="s">
        <v>1198</v>
      </c>
      <c r="F87" s="78"/>
      <c r="G87" s="33" t="s">
        <v>736</v>
      </c>
      <c r="H87" s="33" t="s">
        <v>978</v>
      </c>
      <c r="I87" s="40" t="s">
        <v>1036</v>
      </c>
    </row>
    <row r="88" spans="1:13" x14ac:dyDescent="0.2">
      <c r="A88" s="9" t="s">
        <v>513</v>
      </c>
      <c r="B88" s="38" t="s">
        <v>1084</v>
      </c>
      <c r="C88" s="415">
        <v>1</v>
      </c>
      <c r="D88" s="5" t="s">
        <v>1198</v>
      </c>
      <c r="E88" s="5" t="s">
        <v>1198</v>
      </c>
      <c r="F88" s="57" t="s">
        <v>967</v>
      </c>
      <c r="G88" s="30" t="s">
        <v>748</v>
      </c>
      <c r="H88" s="30" t="s">
        <v>926</v>
      </c>
      <c r="I88" s="37" t="s">
        <v>748</v>
      </c>
      <c r="K88" s="194"/>
      <c r="L88" s="194"/>
      <c r="M88" s="194"/>
    </row>
    <row r="89" spans="1:13" x14ac:dyDescent="0.2">
      <c r="A89" s="9"/>
      <c r="B89" s="4"/>
      <c r="C89" s="414"/>
      <c r="D89" s="5"/>
      <c r="E89" s="5"/>
      <c r="F89" s="57" t="s">
        <v>739</v>
      </c>
      <c r="G89" s="30" t="s">
        <v>751</v>
      </c>
      <c r="H89" s="30" t="s">
        <v>751</v>
      </c>
      <c r="I89" s="37" t="s">
        <v>751</v>
      </c>
    </row>
    <row r="90" spans="1:13" x14ac:dyDescent="0.2">
      <c r="A90" s="9"/>
      <c r="B90" s="4"/>
      <c r="C90" s="414"/>
      <c r="D90" s="5"/>
      <c r="E90" s="5"/>
      <c r="F90" s="57" t="s">
        <v>740</v>
      </c>
      <c r="G90" s="30" t="s">
        <v>751</v>
      </c>
      <c r="H90" s="30" t="s">
        <v>751</v>
      </c>
      <c r="I90" s="37" t="s">
        <v>751</v>
      </c>
    </row>
    <row r="91" spans="1:13" x14ac:dyDescent="0.2">
      <c r="A91" s="9" t="s">
        <v>516</v>
      </c>
      <c r="B91" s="4" t="s">
        <v>784</v>
      </c>
      <c r="C91" s="414">
        <v>1</v>
      </c>
      <c r="D91" s="5">
        <f>VLOOKUP(A91,'2021 Pricing'!A:B,2,FALSE)</f>
        <v>324</v>
      </c>
      <c r="E91" s="5">
        <f t="shared" ref="E87:E94" si="2">C91*D91</f>
        <v>324</v>
      </c>
      <c r="F91" s="57" t="s">
        <v>741</v>
      </c>
      <c r="G91" s="31" t="s">
        <v>753</v>
      </c>
      <c r="H91" s="30" t="s">
        <v>753</v>
      </c>
      <c r="I91" s="37" t="s">
        <v>753</v>
      </c>
    </row>
    <row r="92" spans="1:13" x14ac:dyDescent="0.2">
      <c r="A92" s="9" t="s">
        <v>517</v>
      </c>
      <c r="B92" s="4" t="s">
        <v>785</v>
      </c>
      <c r="C92" s="414">
        <v>2</v>
      </c>
      <c r="D92" s="5">
        <f>VLOOKUP(A92,'2021 Pricing'!A:B,2,FALSE)</f>
        <v>318</v>
      </c>
      <c r="E92" s="5">
        <f t="shared" si="2"/>
        <v>636</v>
      </c>
      <c r="F92" s="57" t="s">
        <v>946</v>
      </c>
      <c r="G92" s="31" t="s">
        <v>751</v>
      </c>
      <c r="H92" s="31" t="s">
        <v>751</v>
      </c>
      <c r="I92" s="37" t="s">
        <v>748</v>
      </c>
    </row>
    <row r="93" spans="1:13" x14ac:dyDescent="0.2">
      <c r="A93" s="9" t="s">
        <v>519</v>
      </c>
      <c r="B93" s="38" t="s">
        <v>1085</v>
      </c>
      <c r="C93" s="415">
        <v>1</v>
      </c>
      <c r="D93" s="5">
        <f>VLOOKUP(A93,'2021 Pricing'!A:B,2,FALSE)</f>
        <v>550</v>
      </c>
      <c r="E93" s="5">
        <f t="shared" si="2"/>
        <v>550</v>
      </c>
      <c r="F93" s="57" t="s">
        <v>742</v>
      </c>
      <c r="G93" s="31" t="s">
        <v>751</v>
      </c>
      <c r="H93" s="31" t="s">
        <v>751</v>
      </c>
      <c r="I93" s="37" t="s">
        <v>748</v>
      </c>
    </row>
    <row r="94" spans="1:13" x14ac:dyDescent="0.2">
      <c r="A94" s="9" t="s">
        <v>518</v>
      </c>
      <c r="B94" s="38" t="s">
        <v>1086</v>
      </c>
      <c r="C94" s="415">
        <v>2</v>
      </c>
      <c r="D94" s="5">
        <f>VLOOKUP(A94,'2021 Pricing'!A:B,2,FALSE)</f>
        <v>525</v>
      </c>
      <c r="E94" s="5">
        <f t="shared" si="2"/>
        <v>1050</v>
      </c>
      <c r="F94" s="57" t="s">
        <v>744</v>
      </c>
      <c r="G94" s="31" t="s">
        <v>751</v>
      </c>
      <c r="H94" s="31" t="s">
        <v>751</v>
      </c>
      <c r="I94" s="37" t="s">
        <v>748</v>
      </c>
    </row>
    <row r="95" spans="1:13" x14ac:dyDescent="0.2">
      <c r="A95" s="39"/>
      <c r="F95" s="57" t="s">
        <v>745</v>
      </c>
      <c r="G95" s="31" t="s">
        <v>751</v>
      </c>
      <c r="H95" s="31" t="s">
        <v>751</v>
      </c>
      <c r="I95" s="37" t="s">
        <v>751</v>
      </c>
    </row>
    <row r="96" spans="1:13" ht="24" x14ac:dyDescent="0.2">
      <c r="A96" s="9"/>
      <c r="B96" s="4"/>
      <c r="C96" s="414"/>
      <c r="D96" s="5"/>
      <c r="E96" s="5"/>
      <c r="F96" s="58" t="s">
        <v>746</v>
      </c>
      <c r="G96" s="549" t="s">
        <v>931</v>
      </c>
      <c r="H96" s="549"/>
      <c r="I96" s="48" t="s">
        <v>1081</v>
      </c>
    </row>
    <row r="97" spans="1:9" ht="13.5" thickBot="1" x14ac:dyDescent="0.25">
      <c r="A97" s="27"/>
      <c r="B97" s="28"/>
      <c r="C97" s="381"/>
      <c r="D97" s="29"/>
      <c r="E97" s="29"/>
      <c r="F97" s="74" t="s">
        <v>769</v>
      </c>
      <c r="G97" s="919" t="s">
        <v>1248</v>
      </c>
      <c r="H97" s="919"/>
      <c r="I97" s="920"/>
    </row>
  </sheetData>
  <mergeCells count="33">
    <mergeCell ref="A1:I1"/>
    <mergeCell ref="A38:I38"/>
    <mergeCell ref="A26:I26"/>
    <mergeCell ref="A14:I14"/>
    <mergeCell ref="A4:I4"/>
    <mergeCell ref="A2:I2"/>
    <mergeCell ref="F3:I3"/>
    <mergeCell ref="G12:H12"/>
    <mergeCell ref="I5:I13"/>
    <mergeCell ref="G24:H24"/>
    <mergeCell ref="G25:I25"/>
    <mergeCell ref="G37:H37"/>
    <mergeCell ref="I27:I37"/>
    <mergeCell ref="G97:I97"/>
    <mergeCell ref="G60:H60"/>
    <mergeCell ref="G61:H61"/>
    <mergeCell ref="I51:I61"/>
    <mergeCell ref="G72:H72"/>
    <mergeCell ref="G85:H85"/>
    <mergeCell ref="G84:I84"/>
    <mergeCell ref="G77:I77"/>
    <mergeCell ref="A86:I86"/>
    <mergeCell ref="A74:I74"/>
    <mergeCell ref="A62:I62"/>
    <mergeCell ref="L51:M51"/>
    <mergeCell ref="G49:H49"/>
    <mergeCell ref="G73:H73"/>
    <mergeCell ref="I63:I73"/>
    <mergeCell ref="G96:H96"/>
    <mergeCell ref="I39:I49"/>
    <mergeCell ref="G48:H48"/>
    <mergeCell ref="A50:I50"/>
    <mergeCell ref="A48:B48"/>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B2785-604F-45CC-A455-C6586B01F5EF}">
  <sheetPr>
    <tabColor rgb="FF000080"/>
  </sheetPr>
  <dimension ref="A1:I40"/>
  <sheetViews>
    <sheetView workbookViewId="0">
      <selection activeCell="E16" sqref="E16"/>
    </sheetView>
  </sheetViews>
  <sheetFormatPr defaultRowHeight="12.75" x14ac:dyDescent="0.2"/>
  <cols>
    <col min="1" max="1" width="25.85546875" customWidth="1"/>
    <col min="2" max="2" width="53.85546875" customWidth="1"/>
    <col min="3" max="3" width="9.85546875" bestFit="1" customWidth="1"/>
    <col min="4" max="4" width="13.42578125" style="189" customWidth="1"/>
    <col min="5" max="5" width="25.28515625" customWidth="1"/>
    <col min="6" max="6" width="16.140625" customWidth="1"/>
    <col min="7" max="7" width="19.28515625" customWidth="1"/>
  </cols>
  <sheetData>
    <row r="1" spans="1:9" ht="18.75" thickBot="1" x14ac:dyDescent="0.3">
      <c r="A1" s="620" t="s">
        <v>1755</v>
      </c>
      <c r="B1" s="621"/>
      <c r="C1" s="621"/>
      <c r="D1" s="621"/>
      <c r="E1" s="621"/>
      <c r="F1" s="621"/>
      <c r="G1" s="621"/>
      <c r="H1" s="621"/>
      <c r="I1" s="621"/>
    </row>
    <row r="2" spans="1:9" ht="24" thickBot="1" x14ac:dyDescent="0.4">
      <c r="A2" s="142" t="s">
        <v>33</v>
      </c>
      <c r="B2" s="143"/>
      <c r="C2" s="143"/>
      <c r="D2" s="536"/>
      <c r="E2" s="143"/>
      <c r="F2" s="143"/>
      <c r="G2" s="143"/>
    </row>
    <row r="3" spans="1:9" ht="13.5" thickBot="1" x14ac:dyDescent="0.25">
      <c r="A3" s="140" t="s">
        <v>34</v>
      </c>
      <c r="B3" s="141"/>
      <c r="C3" s="141" t="s">
        <v>1745</v>
      </c>
      <c r="D3" s="537"/>
      <c r="E3" s="22"/>
      <c r="F3" s="10" t="s">
        <v>770</v>
      </c>
      <c r="G3" s="100" t="s">
        <v>750</v>
      </c>
    </row>
    <row r="4" spans="1:9" x14ac:dyDescent="0.2">
      <c r="A4" s="14" t="s">
        <v>0</v>
      </c>
      <c r="B4" s="3" t="s">
        <v>62</v>
      </c>
      <c r="C4" s="3">
        <v>1</v>
      </c>
      <c r="D4" s="450" t="s">
        <v>1198</v>
      </c>
      <c r="E4" s="7" t="s">
        <v>967</v>
      </c>
      <c r="F4" s="6" t="s">
        <v>971</v>
      </c>
      <c r="G4" s="6" t="s">
        <v>749</v>
      </c>
    </row>
    <row r="5" spans="1:9" x14ac:dyDescent="0.2">
      <c r="A5" s="14" t="s">
        <v>1</v>
      </c>
      <c r="B5" s="3" t="s">
        <v>63</v>
      </c>
      <c r="C5" s="3">
        <v>2</v>
      </c>
      <c r="D5" s="450" t="s">
        <v>1198</v>
      </c>
      <c r="E5" s="7" t="s">
        <v>740</v>
      </c>
      <c r="F5" s="6" t="s">
        <v>971</v>
      </c>
      <c r="G5" s="6" t="s">
        <v>752</v>
      </c>
    </row>
    <row r="6" spans="1:9" x14ac:dyDescent="0.2">
      <c r="A6" s="14" t="s">
        <v>2</v>
      </c>
      <c r="B6" s="3" t="s">
        <v>64</v>
      </c>
      <c r="C6" s="3">
        <v>3</v>
      </c>
      <c r="D6" s="450" t="s">
        <v>1198</v>
      </c>
      <c r="E6" s="7" t="s">
        <v>741</v>
      </c>
      <c r="F6" s="6" t="s">
        <v>753</v>
      </c>
      <c r="G6" s="99" t="s">
        <v>753</v>
      </c>
    </row>
    <row r="7" spans="1:9" x14ac:dyDescent="0.2">
      <c r="A7" s="14" t="s">
        <v>3</v>
      </c>
      <c r="B7" s="2" t="s">
        <v>4</v>
      </c>
      <c r="C7" s="1">
        <v>1</v>
      </c>
      <c r="D7" s="450" t="s">
        <v>1198</v>
      </c>
      <c r="E7" s="7" t="s">
        <v>946</v>
      </c>
      <c r="F7" s="99" t="s">
        <v>751</v>
      </c>
      <c r="G7" s="99" t="s">
        <v>751</v>
      </c>
    </row>
    <row r="8" spans="1:9" x14ac:dyDescent="0.2">
      <c r="A8" s="14" t="s">
        <v>5</v>
      </c>
      <c r="B8" s="3" t="s">
        <v>58</v>
      </c>
      <c r="C8" s="1">
        <v>2</v>
      </c>
      <c r="D8" s="450" t="s">
        <v>1198</v>
      </c>
      <c r="E8" s="7" t="s">
        <v>767</v>
      </c>
      <c r="F8" s="6" t="s">
        <v>753</v>
      </c>
      <c r="G8" s="99" t="s">
        <v>753</v>
      </c>
    </row>
    <row r="9" spans="1:9" ht="13.5" thickBot="1" x14ac:dyDescent="0.25">
      <c r="A9" s="14" t="s">
        <v>6</v>
      </c>
      <c r="B9" s="3" t="s">
        <v>57</v>
      </c>
      <c r="C9" s="1">
        <v>3</v>
      </c>
      <c r="D9" s="450" t="s">
        <v>1198</v>
      </c>
      <c r="E9" s="7" t="s">
        <v>743</v>
      </c>
      <c r="F9" s="99" t="s">
        <v>971</v>
      </c>
      <c r="G9" s="99" t="s">
        <v>751</v>
      </c>
    </row>
    <row r="10" spans="1:9" ht="13.5" thickBot="1" x14ac:dyDescent="0.25">
      <c r="A10" s="140" t="s">
        <v>35</v>
      </c>
      <c r="B10" s="141"/>
      <c r="C10" s="141"/>
      <c r="D10" s="141"/>
      <c r="E10" s="225" t="s">
        <v>1273</v>
      </c>
      <c r="F10" s="99" t="s">
        <v>751</v>
      </c>
      <c r="G10" s="99" t="s">
        <v>751</v>
      </c>
    </row>
    <row r="11" spans="1:9" x14ac:dyDescent="0.2">
      <c r="A11" s="14" t="s">
        <v>7</v>
      </c>
      <c r="B11" s="3" t="s">
        <v>65</v>
      </c>
      <c r="C11" s="1">
        <v>1</v>
      </c>
      <c r="D11" s="450">
        <v>13950</v>
      </c>
      <c r="E11" s="7" t="s">
        <v>744</v>
      </c>
      <c r="F11" s="99" t="s">
        <v>971</v>
      </c>
      <c r="G11" s="99" t="s">
        <v>751</v>
      </c>
    </row>
    <row r="12" spans="1:9" x14ac:dyDescent="0.2">
      <c r="A12" s="14" t="s">
        <v>8</v>
      </c>
      <c r="B12" s="3" t="s">
        <v>66</v>
      </c>
      <c r="C12" s="1">
        <v>2</v>
      </c>
      <c r="D12" s="450" t="s">
        <v>1198</v>
      </c>
      <c r="E12" s="144"/>
      <c r="F12" s="145"/>
      <c r="G12" s="145"/>
    </row>
    <row r="13" spans="1:9" x14ac:dyDescent="0.2">
      <c r="A13" s="14" t="s">
        <v>9</v>
      </c>
      <c r="B13" s="3" t="s">
        <v>67</v>
      </c>
      <c r="C13" s="1">
        <v>3</v>
      </c>
      <c r="D13" s="450" t="s">
        <v>1198</v>
      </c>
      <c r="E13" s="144"/>
      <c r="F13" s="145"/>
      <c r="G13" s="145"/>
    </row>
    <row r="14" spans="1:9" x14ac:dyDescent="0.2">
      <c r="A14" s="14" t="s">
        <v>10</v>
      </c>
      <c r="B14" s="2" t="s">
        <v>11</v>
      </c>
      <c r="C14" s="1">
        <v>1</v>
      </c>
      <c r="D14" s="450">
        <v>8600</v>
      </c>
      <c r="E14" s="144"/>
      <c r="F14" s="145"/>
      <c r="G14" s="146"/>
    </row>
    <row r="15" spans="1:9" x14ac:dyDescent="0.2">
      <c r="A15" s="14" t="s">
        <v>12</v>
      </c>
      <c r="B15" s="3" t="s">
        <v>56</v>
      </c>
      <c r="C15" s="1">
        <v>2</v>
      </c>
      <c r="D15" s="450" t="s">
        <v>1198</v>
      </c>
      <c r="E15" s="930" t="s">
        <v>2254</v>
      </c>
      <c r="F15" s="931"/>
      <c r="G15" s="932"/>
    </row>
    <row r="16" spans="1:9" ht="13.5" thickBot="1" x14ac:dyDescent="0.25">
      <c r="A16" s="14" t="s">
        <v>13</v>
      </c>
      <c r="B16" s="3" t="s">
        <v>55</v>
      </c>
      <c r="C16" s="1">
        <v>3</v>
      </c>
      <c r="D16" s="450" t="s">
        <v>1198</v>
      </c>
      <c r="E16" s="144"/>
      <c r="F16" s="146"/>
      <c r="G16" s="146"/>
    </row>
    <row r="17" spans="1:7" ht="13.5" thickBot="1" x14ac:dyDescent="0.25">
      <c r="A17" s="140" t="s">
        <v>36</v>
      </c>
      <c r="B17" s="141"/>
      <c r="C17" s="141"/>
      <c r="D17" s="141"/>
      <c r="E17" s="147"/>
      <c r="F17" s="147"/>
      <c r="G17" s="147"/>
    </row>
    <row r="18" spans="1:7" x14ac:dyDescent="0.2">
      <c r="A18" s="14" t="s">
        <v>14</v>
      </c>
      <c r="B18" s="3" t="s">
        <v>68</v>
      </c>
      <c r="C18" s="1">
        <v>1</v>
      </c>
      <c r="D18" s="450">
        <v>18500</v>
      </c>
      <c r="E18" s="144"/>
      <c r="F18" s="145"/>
      <c r="G18" s="146"/>
    </row>
    <row r="19" spans="1:7" x14ac:dyDescent="0.2">
      <c r="A19" s="14" t="s">
        <v>15</v>
      </c>
      <c r="B19" s="3" t="s">
        <v>69</v>
      </c>
      <c r="C19" s="1">
        <v>2</v>
      </c>
      <c r="D19" s="450" t="s">
        <v>1198</v>
      </c>
      <c r="E19" s="144"/>
      <c r="F19" s="145"/>
      <c r="G19" s="145"/>
    </row>
    <row r="20" spans="1:7" x14ac:dyDescent="0.2">
      <c r="A20" s="14" t="s">
        <v>16</v>
      </c>
      <c r="B20" s="3" t="s">
        <v>70</v>
      </c>
      <c r="C20" s="1">
        <v>3</v>
      </c>
      <c r="D20" s="450" t="s">
        <v>1198</v>
      </c>
      <c r="E20" s="144"/>
      <c r="F20" s="145"/>
      <c r="G20" s="145"/>
    </row>
    <row r="21" spans="1:7" x14ac:dyDescent="0.2">
      <c r="A21" s="14" t="s">
        <v>17</v>
      </c>
      <c r="B21" s="3" t="s">
        <v>44</v>
      </c>
      <c r="C21" s="1">
        <v>1</v>
      </c>
      <c r="D21" s="450">
        <v>10750</v>
      </c>
      <c r="E21" s="144"/>
      <c r="F21" s="145"/>
      <c r="G21" s="146"/>
    </row>
    <row r="22" spans="1:7" x14ac:dyDescent="0.2">
      <c r="A22" s="14" t="s">
        <v>18</v>
      </c>
      <c r="B22" s="3" t="s">
        <v>54</v>
      </c>
      <c r="C22" s="1">
        <v>2</v>
      </c>
      <c r="D22" s="450" t="s">
        <v>1198</v>
      </c>
      <c r="E22" s="144"/>
      <c r="F22" s="146"/>
      <c r="G22" s="146"/>
    </row>
    <row r="23" spans="1:7" ht="13.5" thickBot="1" x14ac:dyDescent="0.25">
      <c r="A23" s="14" t="s">
        <v>19</v>
      </c>
      <c r="B23" s="3" t="s">
        <v>53</v>
      </c>
      <c r="C23" s="1">
        <v>3</v>
      </c>
      <c r="D23" s="450" t="s">
        <v>1198</v>
      </c>
      <c r="E23" s="144"/>
      <c r="F23" s="146"/>
      <c r="G23" s="146"/>
    </row>
    <row r="24" spans="1:7" ht="13.5" thickBot="1" x14ac:dyDescent="0.25">
      <c r="A24" s="140" t="s">
        <v>37</v>
      </c>
      <c r="B24" s="141"/>
      <c r="C24" s="141"/>
      <c r="D24" s="141"/>
      <c r="E24" s="147"/>
      <c r="F24" s="147"/>
      <c r="G24" s="147"/>
    </row>
    <row r="25" spans="1:7" x14ac:dyDescent="0.2">
      <c r="A25" s="14" t="s">
        <v>20</v>
      </c>
      <c r="B25" s="3" t="s">
        <v>74</v>
      </c>
      <c r="C25" s="1">
        <v>1</v>
      </c>
      <c r="D25" s="450">
        <v>355</v>
      </c>
      <c r="E25" s="144"/>
      <c r="F25" s="145"/>
      <c r="G25" s="146"/>
    </row>
    <row r="26" spans="1:7" x14ac:dyDescent="0.2">
      <c r="A26" s="14" t="s">
        <v>21</v>
      </c>
      <c r="B26" s="3" t="s">
        <v>75</v>
      </c>
      <c r="C26" s="1">
        <v>2</v>
      </c>
      <c r="D26" s="450" t="s">
        <v>1198</v>
      </c>
      <c r="E26" s="144"/>
      <c r="F26" s="145"/>
      <c r="G26" s="145"/>
    </row>
    <row r="27" spans="1:7" x14ac:dyDescent="0.2">
      <c r="A27" s="14" t="s">
        <v>22</v>
      </c>
      <c r="B27" s="3" t="s">
        <v>76</v>
      </c>
      <c r="C27" s="1">
        <v>3</v>
      </c>
      <c r="D27" s="450" t="s">
        <v>1198</v>
      </c>
      <c r="E27" s="144"/>
      <c r="F27" s="145"/>
      <c r="G27" s="145"/>
    </row>
    <row r="28" spans="1:7" x14ac:dyDescent="0.2">
      <c r="A28" s="14" t="s">
        <v>23</v>
      </c>
      <c r="B28" s="3" t="s">
        <v>71</v>
      </c>
      <c r="C28" s="1">
        <v>1</v>
      </c>
      <c r="D28" s="450">
        <v>250</v>
      </c>
      <c r="E28" s="144"/>
      <c r="F28" s="145"/>
      <c r="G28" s="146"/>
    </row>
    <row r="29" spans="1:7" x14ac:dyDescent="0.2">
      <c r="A29" s="14" t="s">
        <v>24</v>
      </c>
      <c r="B29" s="3" t="s">
        <v>72</v>
      </c>
      <c r="C29" s="1">
        <v>2</v>
      </c>
      <c r="D29" s="450" t="s">
        <v>1198</v>
      </c>
      <c r="E29" s="144"/>
      <c r="F29" s="146"/>
      <c r="G29" s="146"/>
    </row>
    <row r="30" spans="1:7" ht="13.5" thickBot="1" x14ac:dyDescent="0.25">
      <c r="A30" s="14" t="s">
        <v>25</v>
      </c>
      <c r="B30" s="3" t="s">
        <v>73</v>
      </c>
      <c r="C30" s="1">
        <v>3</v>
      </c>
      <c r="D30" s="450" t="s">
        <v>1198</v>
      </c>
      <c r="E30" s="144"/>
      <c r="F30" s="146"/>
      <c r="G30" s="146"/>
    </row>
    <row r="31" spans="1:7" ht="13.5" thickBot="1" x14ac:dyDescent="0.25">
      <c r="A31" s="138" t="s">
        <v>38</v>
      </c>
      <c r="B31" s="139"/>
      <c r="C31" s="141"/>
      <c r="D31" s="141"/>
      <c r="E31" s="147"/>
      <c r="F31" s="147"/>
      <c r="G31" s="147"/>
    </row>
    <row r="32" spans="1:7" x14ac:dyDescent="0.2">
      <c r="A32" s="11" t="s">
        <v>345</v>
      </c>
      <c r="B32" s="1" t="s">
        <v>346</v>
      </c>
      <c r="C32" s="1">
        <v>1</v>
      </c>
      <c r="D32" s="450">
        <f>VLOOKUP(A32,'2021 Pricing'!A:B,2,FALSE)</f>
        <v>1000</v>
      </c>
      <c r="E32" s="144"/>
      <c r="F32" s="145"/>
      <c r="G32" s="146"/>
    </row>
    <row r="33" spans="1:7" x14ac:dyDescent="0.2">
      <c r="A33" s="11" t="s">
        <v>347</v>
      </c>
      <c r="B33" s="1" t="s">
        <v>348</v>
      </c>
      <c r="C33" s="1">
        <v>2</v>
      </c>
      <c r="D33" s="450">
        <f>VLOOKUP(A33,'2021 Pricing'!A:B,2,FALSE)</f>
        <v>950</v>
      </c>
      <c r="E33" s="144"/>
      <c r="F33" s="145"/>
      <c r="G33" s="146"/>
    </row>
    <row r="34" spans="1:7" x14ac:dyDescent="0.2">
      <c r="A34" s="11" t="s">
        <v>349</v>
      </c>
      <c r="B34" s="1" t="s">
        <v>350</v>
      </c>
      <c r="C34" s="1">
        <v>3</v>
      </c>
      <c r="D34" s="450">
        <f>VLOOKUP(A34,'2021 Pricing'!A:B,2,FALSE)</f>
        <v>850</v>
      </c>
      <c r="E34" s="144"/>
      <c r="F34" s="145"/>
      <c r="G34" s="146"/>
    </row>
    <row r="35" spans="1:7" x14ac:dyDescent="0.2">
      <c r="A35" s="11" t="s">
        <v>353</v>
      </c>
      <c r="B35" s="1" t="s">
        <v>354</v>
      </c>
      <c r="C35" s="1">
        <v>1</v>
      </c>
      <c r="D35" s="450">
        <f>VLOOKUP(A35,'2021 Pricing'!A:B,2,FALSE)</f>
        <v>4000</v>
      </c>
      <c r="E35" s="144"/>
      <c r="F35" s="146"/>
      <c r="G35" s="146"/>
    </row>
    <row r="36" spans="1:7" x14ac:dyDescent="0.2">
      <c r="A36" s="11" t="s">
        <v>355</v>
      </c>
      <c r="B36" s="1" t="s">
        <v>356</v>
      </c>
      <c r="C36" s="1">
        <v>2</v>
      </c>
      <c r="D36" s="450">
        <f>VLOOKUP(A36,'2021 Pricing'!A:B,2,FALSE)</f>
        <v>3800</v>
      </c>
      <c r="E36" s="148"/>
      <c r="F36" s="148"/>
      <c r="G36" s="148"/>
    </row>
    <row r="37" spans="1:7" ht="13.5" thickBot="1" x14ac:dyDescent="0.25">
      <c r="A37" s="11" t="s">
        <v>357</v>
      </c>
      <c r="B37" s="1" t="s">
        <v>358</v>
      </c>
      <c r="C37" s="1">
        <v>3</v>
      </c>
      <c r="D37" s="450">
        <f>VLOOKUP(A37,'2021 Pricing'!A:B,2,FALSE)</f>
        <v>3400</v>
      </c>
      <c r="E37" s="148"/>
      <c r="F37" s="148"/>
      <c r="G37" s="148"/>
    </row>
    <row r="38" spans="1:7" ht="13.5" thickBot="1" x14ac:dyDescent="0.25">
      <c r="A38" s="138" t="s">
        <v>1163</v>
      </c>
      <c r="B38" s="139"/>
      <c r="C38" s="141"/>
      <c r="D38" s="141"/>
      <c r="E38" s="160"/>
      <c r="F38" s="160"/>
      <c r="G38" s="160"/>
    </row>
    <row r="39" spans="1:7" x14ac:dyDescent="0.2">
      <c r="A39" s="85" t="s">
        <v>1164</v>
      </c>
      <c r="B39" t="s">
        <v>1165</v>
      </c>
      <c r="C39" s="1">
        <v>1</v>
      </c>
      <c r="D39" s="450" t="s">
        <v>1198</v>
      </c>
      <c r="E39" s="160"/>
      <c r="F39" s="160"/>
      <c r="G39" s="160"/>
    </row>
    <row r="40" spans="1:7" x14ac:dyDescent="0.2">
      <c r="A40" s="85" t="s">
        <v>1166</v>
      </c>
      <c r="B40" t="s">
        <v>1167</v>
      </c>
      <c r="C40" s="1">
        <v>3</v>
      </c>
      <c r="D40" s="450" t="s">
        <v>1198</v>
      </c>
      <c r="E40" s="160"/>
      <c r="F40" s="160"/>
      <c r="G40" s="160"/>
    </row>
  </sheetData>
  <mergeCells count="2">
    <mergeCell ref="A1:I1"/>
    <mergeCell ref="E15:G15"/>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48D3-5D16-4062-A8A9-4FC91757F3DE}">
  <sheetPr>
    <tabColor theme="4"/>
  </sheetPr>
  <dimension ref="A1:I139"/>
  <sheetViews>
    <sheetView workbookViewId="0">
      <selection activeCell="C3" sqref="C3"/>
    </sheetView>
  </sheetViews>
  <sheetFormatPr defaultRowHeight="12.75" x14ac:dyDescent="0.2"/>
  <cols>
    <col min="1" max="1" width="11.85546875" style="55" bestFit="1" customWidth="1"/>
    <col min="2" max="2" width="33.42578125" bestFit="1" customWidth="1"/>
    <col min="3" max="3" width="34.28515625" bestFit="1" customWidth="1"/>
  </cols>
  <sheetData>
    <row r="1" spans="1:9" ht="18.75" thickBot="1" x14ac:dyDescent="0.3">
      <c r="A1" s="620" t="s">
        <v>1755</v>
      </c>
      <c r="B1" s="621"/>
      <c r="C1" s="621"/>
      <c r="D1" s="621"/>
      <c r="E1" s="621"/>
      <c r="F1" s="621"/>
      <c r="G1" s="621"/>
      <c r="H1" s="621"/>
      <c r="I1" s="621"/>
    </row>
    <row r="2" spans="1:9" ht="18.75" x14ac:dyDescent="0.3">
      <c r="A2" s="371" t="s">
        <v>1495</v>
      </c>
      <c r="B2" s="372" t="s">
        <v>30</v>
      </c>
      <c r="C2" s="372" t="s">
        <v>1496</v>
      </c>
    </row>
    <row r="3" spans="1:9" x14ac:dyDescent="0.2">
      <c r="A3" s="55">
        <v>400</v>
      </c>
      <c r="B3" t="s">
        <v>1497</v>
      </c>
      <c r="C3" t="s">
        <v>1498</v>
      </c>
      <c r="D3" s="373" t="s">
        <v>1499</v>
      </c>
      <c r="E3" s="54"/>
      <c r="F3" s="54"/>
      <c r="G3" s="54"/>
    </row>
    <row r="4" spans="1:9" x14ac:dyDescent="0.2">
      <c r="A4" s="55">
        <v>401</v>
      </c>
      <c r="B4" t="s">
        <v>1500</v>
      </c>
      <c r="C4" t="s">
        <v>1498</v>
      </c>
      <c r="D4" s="373"/>
      <c r="E4" s="54"/>
      <c r="F4" s="54"/>
      <c r="G4" s="54"/>
    </row>
    <row r="5" spans="1:9" x14ac:dyDescent="0.2">
      <c r="A5" s="55">
        <v>4651</v>
      </c>
      <c r="B5" t="s">
        <v>1501</v>
      </c>
      <c r="C5" t="s">
        <v>1498</v>
      </c>
      <c r="D5" s="373" t="s">
        <v>1502</v>
      </c>
      <c r="E5" s="54"/>
      <c r="F5" s="54"/>
      <c r="G5" s="54"/>
    </row>
    <row r="6" spans="1:9" x14ac:dyDescent="0.2">
      <c r="A6" s="55">
        <v>4937</v>
      </c>
      <c r="B6" t="s">
        <v>1503</v>
      </c>
      <c r="C6" t="s">
        <v>1498</v>
      </c>
      <c r="D6" s="54"/>
      <c r="E6" s="54"/>
      <c r="F6" s="54"/>
      <c r="G6" s="54"/>
    </row>
    <row r="7" spans="1:9" x14ac:dyDescent="0.2">
      <c r="A7" s="55" t="s">
        <v>1504</v>
      </c>
      <c r="B7" t="s">
        <v>1505</v>
      </c>
      <c r="C7" t="s">
        <v>1498</v>
      </c>
      <c r="D7" s="54" t="s">
        <v>1694</v>
      </c>
      <c r="E7" s="54"/>
      <c r="F7" s="54"/>
      <c r="G7" s="54"/>
    </row>
    <row r="8" spans="1:9" x14ac:dyDescent="0.2">
      <c r="A8" s="55" t="s">
        <v>1506</v>
      </c>
      <c r="B8" t="s">
        <v>1507</v>
      </c>
      <c r="C8" t="s">
        <v>1498</v>
      </c>
    </row>
    <row r="9" spans="1:9" x14ac:dyDescent="0.2">
      <c r="A9" s="55">
        <v>6880</v>
      </c>
      <c r="B9" t="s">
        <v>1508</v>
      </c>
      <c r="C9" t="s">
        <v>1498</v>
      </c>
    </row>
    <row r="10" spans="1:9" x14ac:dyDescent="0.2">
      <c r="A10" s="55">
        <v>6881</v>
      </c>
      <c r="B10" t="s">
        <v>1509</v>
      </c>
      <c r="C10" t="s">
        <v>1498</v>
      </c>
    </row>
    <row r="11" spans="1:9" x14ac:dyDescent="0.2">
      <c r="A11" s="55">
        <v>6882</v>
      </c>
      <c r="B11" t="s">
        <v>1510</v>
      </c>
      <c r="C11" t="s">
        <v>1498</v>
      </c>
    </row>
    <row r="12" spans="1:9" x14ac:dyDescent="0.2">
      <c r="A12" s="55">
        <v>6883</v>
      </c>
      <c r="B12" t="s">
        <v>1511</v>
      </c>
      <c r="C12" t="s">
        <v>1498</v>
      </c>
    </row>
    <row r="13" spans="1:9" x14ac:dyDescent="0.2">
      <c r="A13" s="55">
        <v>6885</v>
      </c>
      <c r="B13" t="s">
        <v>1512</v>
      </c>
      <c r="C13" t="s">
        <v>1498</v>
      </c>
    </row>
    <row r="14" spans="1:9" x14ac:dyDescent="0.2">
      <c r="A14" s="55">
        <v>6886</v>
      </c>
      <c r="B14" t="s">
        <v>1513</v>
      </c>
      <c r="C14" t="s">
        <v>1498</v>
      </c>
    </row>
    <row r="15" spans="1:9" x14ac:dyDescent="0.2">
      <c r="A15" s="55">
        <v>90106</v>
      </c>
      <c r="B15" t="s">
        <v>1514</v>
      </c>
      <c r="C15" t="s">
        <v>1498</v>
      </c>
    </row>
    <row r="16" spans="1:9" x14ac:dyDescent="0.2">
      <c r="A16" s="55">
        <v>90107</v>
      </c>
      <c r="B16" t="s">
        <v>1515</v>
      </c>
      <c r="C16" t="s">
        <v>1498</v>
      </c>
    </row>
    <row r="17" spans="1:3" x14ac:dyDescent="0.2">
      <c r="A17" s="55">
        <v>90121</v>
      </c>
      <c r="B17" t="s">
        <v>1516</v>
      </c>
      <c r="C17" t="s">
        <v>1498</v>
      </c>
    </row>
    <row r="18" spans="1:3" x14ac:dyDescent="0.2">
      <c r="A18" s="55">
        <v>90122</v>
      </c>
      <c r="B18" t="s">
        <v>1517</v>
      </c>
      <c r="C18" t="s">
        <v>1498</v>
      </c>
    </row>
    <row r="19" spans="1:3" x14ac:dyDescent="0.2">
      <c r="A19" s="55">
        <v>90131</v>
      </c>
      <c r="B19" t="s">
        <v>1518</v>
      </c>
      <c r="C19" t="s">
        <v>1498</v>
      </c>
    </row>
    <row r="20" spans="1:3" x14ac:dyDescent="0.2">
      <c r="A20" s="55" t="s">
        <v>1519</v>
      </c>
      <c r="B20" t="s">
        <v>1520</v>
      </c>
      <c r="C20" t="s">
        <v>1521</v>
      </c>
    </row>
    <row r="21" spans="1:3" x14ac:dyDescent="0.2">
      <c r="A21" s="55" t="s">
        <v>1522</v>
      </c>
      <c r="B21" t="s">
        <v>1520</v>
      </c>
      <c r="C21" t="s">
        <v>1521</v>
      </c>
    </row>
    <row r="22" spans="1:3" x14ac:dyDescent="0.2">
      <c r="A22" s="55" t="s">
        <v>1523</v>
      </c>
      <c r="B22" t="s">
        <v>1520</v>
      </c>
      <c r="C22" t="s">
        <v>1521</v>
      </c>
    </row>
    <row r="23" spans="1:3" x14ac:dyDescent="0.2">
      <c r="A23" s="55" t="s">
        <v>1524</v>
      </c>
      <c r="B23" t="s">
        <v>1520</v>
      </c>
      <c r="C23" t="s">
        <v>1521</v>
      </c>
    </row>
    <row r="24" spans="1:3" x14ac:dyDescent="0.2">
      <c r="A24" s="55" t="s">
        <v>1525</v>
      </c>
      <c r="B24" t="s">
        <v>1526</v>
      </c>
      <c r="C24" t="s">
        <v>1521</v>
      </c>
    </row>
    <row r="25" spans="1:3" x14ac:dyDescent="0.2">
      <c r="A25" s="55" t="s">
        <v>1527</v>
      </c>
      <c r="B25" t="s">
        <v>1526</v>
      </c>
      <c r="C25" t="s">
        <v>1521</v>
      </c>
    </row>
    <row r="26" spans="1:3" x14ac:dyDescent="0.2">
      <c r="A26" s="55" t="s">
        <v>1528</v>
      </c>
      <c r="B26" t="s">
        <v>1526</v>
      </c>
      <c r="C26" t="s">
        <v>1521</v>
      </c>
    </row>
    <row r="27" spans="1:3" x14ac:dyDescent="0.2">
      <c r="A27" s="55" t="s">
        <v>1529</v>
      </c>
      <c r="B27" t="s">
        <v>1526</v>
      </c>
      <c r="C27" t="s">
        <v>1521</v>
      </c>
    </row>
    <row r="28" spans="1:3" x14ac:dyDescent="0.2">
      <c r="A28" s="55" t="s">
        <v>1530</v>
      </c>
      <c r="B28" t="s">
        <v>1531</v>
      </c>
      <c r="C28" t="s">
        <v>1521</v>
      </c>
    </row>
    <row r="29" spans="1:3" x14ac:dyDescent="0.2">
      <c r="A29" s="55" t="s">
        <v>1532</v>
      </c>
      <c r="B29" t="s">
        <v>1531</v>
      </c>
      <c r="C29" t="s">
        <v>1521</v>
      </c>
    </row>
    <row r="30" spans="1:3" x14ac:dyDescent="0.2">
      <c r="A30" s="55" t="s">
        <v>1533</v>
      </c>
      <c r="B30" t="s">
        <v>1531</v>
      </c>
      <c r="C30" t="s">
        <v>1521</v>
      </c>
    </row>
    <row r="31" spans="1:3" x14ac:dyDescent="0.2">
      <c r="A31" s="55" t="s">
        <v>1534</v>
      </c>
      <c r="B31" t="s">
        <v>1531</v>
      </c>
      <c r="C31" t="s">
        <v>1521</v>
      </c>
    </row>
    <row r="32" spans="1:3" x14ac:dyDescent="0.2">
      <c r="A32" s="55" t="s">
        <v>1535</v>
      </c>
      <c r="B32" t="s">
        <v>1536</v>
      </c>
      <c r="C32" t="s">
        <v>1521</v>
      </c>
    </row>
    <row r="33" spans="1:3" x14ac:dyDescent="0.2">
      <c r="A33" s="55" t="s">
        <v>1537</v>
      </c>
      <c r="B33" t="s">
        <v>1536</v>
      </c>
      <c r="C33" t="s">
        <v>1521</v>
      </c>
    </row>
    <row r="34" spans="1:3" x14ac:dyDescent="0.2">
      <c r="A34" s="55" t="s">
        <v>1538</v>
      </c>
      <c r="B34" t="s">
        <v>1536</v>
      </c>
      <c r="C34" t="s">
        <v>1521</v>
      </c>
    </row>
    <row r="35" spans="1:3" x14ac:dyDescent="0.2">
      <c r="A35" s="55" t="s">
        <v>1539</v>
      </c>
      <c r="B35" t="s">
        <v>1536</v>
      </c>
      <c r="C35" t="s">
        <v>1521</v>
      </c>
    </row>
    <row r="36" spans="1:3" x14ac:dyDescent="0.2">
      <c r="A36" s="55" t="s">
        <v>1540</v>
      </c>
      <c r="B36" t="s">
        <v>1541</v>
      </c>
      <c r="C36" t="s">
        <v>1521</v>
      </c>
    </row>
    <row r="37" spans="1:3" x14ac:dyDescent="0.2">
      <c r="A37" s="55" t="s">
        <v>1542</v>
      </c>
      <c r="B37" t="s">
        <v>1541</v>
      </c>
      <c r="C37" t="s">
        <v>1521</v>
      </c>
    </row>
    <row r="38" spans="1:3" x14ac:dyDescent="0.2">
      <c r="A38" s="55" t="s">
        <v>1543</v>
      </c>
      <c r="B38" t="s">
        <v>1541</v>
      </c>
      <c r="C38" t="s">
        <v>1521</v>
      </c>
    </row>
    <row r="39" spans="1:3" x14ac:dyDescent="0.2">
      <c r="A39" s="55" t="s">
        <v>1544</v>
      </c>
      <c r="B39" t="s">
        <v>1541</v>
      </c>
      <c r="C39" t="s">
        <v>1521</v>
      </c>
    </row>
    <row r="40" spans="1:3" x14ac:dyDescent="0.2">
      <c r="A40" s="55" t="s">
        <v>1545</v>
      </c>
      <c r="B40" t="s">
        <v>1546</v>
      </c>
      <c r="C40" t="s">
        <v>1521</v>
      </c>
    </row>
    <row r="41" spans="1:3" x14ac:dyDescent="0.2">
      <c r="A41" s="55" t="s">
        <v>1547</v>
      </c>
      <c r="B41" t="s">
        <v>1548</v>
      </c>
      <c r="C41" t="s">
        <v>1521</v>
      </c>
    </row>
    <row r="42" spans="1:3" x14ac:dyDescent="0.2">
      <c r="A42" s="55" t="s">
        <v>1549</v>
      </c>
      <c r="B42" t="s">
        <v>1550</v>
      </c>
      <c r="C42" t="s">
        <v>1521</v>
      </c>
    </row>
    <row r="43" spans="1:3" x14ac:dyDescent="0.2">
      <c r="A43" s="55" t="s">
        <v>1551</v>
      </c>
      <c r="B43" t="s">
        <v>1552</v>
      </c>
      <c r="C43" t="s">
        <v>1521</v>
      </c>
    </row>
    <row r="44" spans="1:3" x14ac:dyDescent="0.2">
      <c r="A44" s="55" t="s">
        <v>1553</v>
      </c>
      <c r="B44" t="s">
        <v>1554</v>
      </c>
      <c r="C44" t="s">
        <v>1521</v>
      </c>
    </row>
    <row r="45" spans="1:3" x14ac:dyDescent="0.2">
      <c r="A45" s="55" t="s">
        <v>1555</v>
      </c>
      <c r="B45" t="s">
        <v>1556</v>
      </c>
      <c r="C45" t="s">
        <v>1521</v>
      </c>
    </row>
    <row r="46" spans="1:3" x14ac:dyDescent="0.2">
      <c r="A46" s="55" t="s">
        <v>1557</v>
      </c>
      <c r="B46" t="s">
        <v>1558</v>
      </c>
      <c r="C46" t="s">
        <v>1521</v>
      </c>
    </row>
    <row r="47" spans="1:3" x14ac:dyDescent="0.2">
      <c r="A47" s="55" t="s">
        <v>1559</v>
      </c>
      <c r="B47" t="s">
        <v>1560</v>
      </c>
      <c r="C47" t="s">
        <v>1521</v>
      </c>
    </row>
    <row r="48" spans="1:3" x14ac:dyDescent="0.2">
      <c r="A48" s="55" t="s">
        <v>1561</v>
      </c>
      <c r="B48" t="s">
        <v>1562</v>
      </c>
      <c r="C48" t="s">
        <v>1521</v>
      </c>
    </row>
    <row r="49" spans="1:3" x14ac:dyDescent="0.2">
      <c r="A49" s="55" t="s">
        <v>1563</v>
      </c>
      <c r="B49" t="s">
        <v>1564</v>
      </c>
      <c r="C49" t="s">
        <v>1521</v>
      </c>
    </row>
    <row r="50" spans="1:3" x14ac:dyDescent="0.2">
      <c r="A50" s="55" t="s">
        <v>1565</v>
      </c>
      <c r="B50" t="s">
        <v>1566</v>
      </c>
      <c r="C50" t="s">
        <v>1521</v>
      </c>
    </row>
    <row r="51" spans="1:3" x14ac:dyDescent="0.2">
      <c r="A51" s="55" t="s">
        <v>1567</v>
      </c>
      <c r="B51" t="s">
        <v>754</v>
      </c>
      <c r="C51" t="s">
        <v>1521</v>
      </c>
    </row>
    <row r="52" spans="1:3" x14ac:dyDescent="0.2">
      <c r="A52" s="55" t="s">
        <v>1568</v>
      </c>
      <c r="B52" t="s">
        <v>1569</v>
      </c>
      <c r="C52" t="s">
        <v>1521</v>
      </c>
    </row>
    <row r="53" spans="1:3" x14ac:dyDescent="0.2">
      <c r="A53" s="55" t="s">
        <v>1570</v>
      </c>
      <c r="B53" t="s">
        <v>1571</v>
      </c>
      <c r="C53" t="s">
        <v>1521</v>
      </c>
    </row>
    <row r="54" spans="1:3" x14ac:dyDescent="0.2">
      <c r="A54" s="55" t="s">
        <v>1572</v>
      </c>
      <c r="B54" t="s">
        <v>1573</v>
      </c>
      <c r="C54" t="s">
        <v>1521</v>
      </c>
    </row>
    <row r="55" spans="1:3" x14ac:dyDescent="0.2">
      <c r="A55" s="55" t="s">
        <v>1574</v>
      </c>
      <c r="B55" t="s">
        <v>1575</v>
      </c>
      <c r="C55" t="s">
        <v>1521</v>
      </c>
    </row>
    <row r="56" spans="1:3" x14ac:dyDescent="0.2">
      <c r="A56" s="55" t="s">
        <v>1576</v>
      </c>
      <c r="B56" t="s">
        <v>1577</v>
      </c>
      <c r="C56" t="s">
        <v>1521</v>
      </c>
    </row>
    <row r="57" spans="1:3" x14ac:dyDescent="0.2">
      <c r="A57" s="55" t="s">
        <v>1578</v>
      </c>
      <c r="B57" t="s">
        <v>1579</v>
      </c>
      <c r="C57" t="s">
        <v>1521</v>
      </c>
    </row>
    <row r="58" spans="1:3" x14ac:dyDescent="0.2">
      <c r="A58" s="55" t="s">
        <v>1580</v>
      </c>
      <c r="B58" t="s">
        <v>1581</v>
      </c>
      <c r="C58" t="s">
        <v>1521</v>
      </c>
    </row>
    <row r="59" spans="1:3" x14ac:dyDescent="0.2">
      <c r="A59" s="55" t="s">
        <v>1582</v>
      </c>
      <c r="B59" t="s">
        <v>1583</v>
      </c>
      <c r="C59" t="s">
        <v>1521</v>
      </c>
    </row>
    <row r="60" spans="1:3" x14ac:dyDescent="0.2">
      <c r="A60" s="55" t="s">
        <v>1584</v>
      </c>
      <c r="B60" t="s">
        <v>1585</v>
      </c>
      <c r="C60" t="s">
        <v>1521</v>
      </c>
    </row>
    <row r="61" spans="1:3" x14ac:dyDescent="0.2">
      <c r="A61" s="55" t="s">
        <v>1586</v>
      </c>
      <c r="B61" t="s">
        <v>1587</v>
      </c>
      <c r="C61" t="s">
        <v>1521</v>
      </c>
    </row>
    <row r="62" spans="1:3" x14ac:dyDescent="0.2">
      <c r="A62" s="55" t="s">
        <v>1588</v>
      </c>
      <c r="B62" t="s">
        <v>1589</v>
      </c>
      <c r="C62" t="s">
        <v>1521</v>
      </c>
    </row>
    <row r="63" spans="1:3" x14ac:dyDescent="0.2">
      <c r="A63" s="55" t="s">
        <v>1590</v>
      </c>
      <c r="B63" t="s">
        <v>1591</v>
      </c>
      <c r="C63" t="s">
        <v>1521</v>
      </c>
    </row>
    <row r="64" spans="1:3" x14ac:dyDescent="0.2">
      <c r="A64" s="55" t="s">
        <v>1592</v>
      </c>
      <c r="B64" t="s">
        <v>1593</v>
      </c>
      <c r="C64" t="s">
        <v>1521</v>
      </c>
    </row>
    <row r="65" spans="1:3" x14ac:dyDescent="0.2">
      <c r="A65" s="55" t="s">
        <v>1594</v>
      </c>
      <c r="B65" t="s">
        <v>1595</v>
      </c>
      <c r="C65" t="s">
        <v>1521</v>
      </c>
    </row>
    <row r="66" spans="1:3" x14ac:dyDescent="0.2">
      <c r="A66" s="55" t="s">
        <v>1596</v>
      </c>
      <c r="B66" t="s">
        <v>1597</v>
      </c>
      <c r="C66" t="s">
        <v>1521</v>
      </c>
    </row>
    <row r="67" spans="1:3" x14ac:dyDescent="0.2">
      <c r="A67" s="55" t="s">
        <v>1598</v>
      </c>
      <c r="B67" t="s">
        <v>1599</v>
      </c>
      <c r="C67" t="s">
        <v>1521</v>
      </c>
    </row>
    <row r="68" spans="1:3" x14ac:dyDescent="0.2">
      <c r="A68" s="55" t="s">
        <v>1600</v>
      </c>
      <c r="B68" t="s">
        <v>1601</v>
      </c>
      <c r="C68" t="s">
        <v>1521</v>
      </c>
    </row>
    <row r="69" spans="1:3" x14ac:dyDescent="0.2">
      <c r="A69" s="55" t="s">
        <v>1602</v>
      </c>
      <c r="B69" t="s">
        <v>1603</v>
      </c>
      <c r="C69" t="s">
        <v>1521</v>
      </c>
    </row>
    <row r="70" spans="1:3" x14ac:dyDescent="0.2">
      <c r="A70" s="55" t="s">
        <v>1604</v>
      </c>
      <c r="B70" t="s">
        <v>1605</v>
      </c>
      <c r="C70" t="s">
        <v>1521</v>
      </c>
    </row>
    <row r="71" spans="1:3" x14ac:dyDescent="0.2">
      <c r="A71" s="55" t="s">
        <v>1606</v>
      </c>
      <c r="B71" t="s">
        <v>1607</v>
      </c>
      <c r="C71" t="s">
        <v>1521</v>
      </c>
    </row>
    <row r="72" spans="1:3" x14ac:dyDescent="0.2">
      <c r="A72" s="55" t="s">
        <v>1608</v>
      </c>
      <c r="B72" t="s">
        <v>1609</v>
      </c>
      <c r="C72" t="s">
        <v>1521</v>
      </c>
    </row>
    <row r="73" spans="1:3" x14ac:dyDescent="0.2">
      <c r="A73" s="55" t="s">
        <v>1610</v>
      </c>
      <c r="B73" t="s">
        <v>42</v>
      </c>
      <c r="C73" t="s">
        <v>1521</v>
      </c>
    </row>
    <row r="74" spans="1:3" x14ac:dyDescent="0.2">
      <c r="A74" s="55" t="s">
        <v>1611</v>
      </c>
      <c r="B74" t="s">
        <v>43</v>
      </c>
      <c r="C74" t="s">
        <v>1521</v>
      </c>
    </row>
    <row r="75" spans="1:3" x14ac:dyDescent="0.2">
      <c r="A75" s="55" t="s">
        <v>1612</v>
      </c>
      <c r="B75" t="s">
        <v>1613</v>
      </c>
      <c r="C75" t="s">
        <v>1521</v>
      </c>
    </row>
    <row r="76" spans="1:3" x14ac:dyDescent="0.2">
      <c r="A76" s="55" t="s">
        <v>1614</v>
      </c>
      <c r="B76" t="s">
        <v>1615</v>
      </c>
      <c r="C76" t="s">
        <v>1498</v>
      </c>
    </row>
    <row r="77" spans="1:3" x14ac:dyDescent="0.2">
      <c r="A77" s="55" t="s">
        <v>1616</v>
      </c>
      <c r="B77" t="s">
        <v>1617</v>
      </c>
      <c r="C77" t="s">
        <v>1498</v>
      </c>
    </row>
    <row r="78" spans="1:3" x14ac:dyDescent="0.2">
      <c r="A78" s="55" t="s">
        <v>1618</v>
      </c>
      <c r="B78" t="s">
        <v>1619</v>
      </c>
      <c r="C78" t="s">
        <v>1521</v>
      </c>
    </row>
    <row r="79" spans="1:3" x14ac:dyDescent="0.2">
      <c r="A79" s="55" t="s">
        <v>1620</v>
      </c>
      <c r="B79" t="s">
        <v>1619</v>
      </c>
      <c r="C79" t="s">
        <v>1521</v>
      </c>
    </row>
    <row r="80" spans="1:3" x14ac:dyDescent="0.2">
      <c r="A80" s="55" t="s">
        <v>1621</v>
      </c>
      <c r="B80" t="s">
        <v>1619</v>
      </c>
      <c r="C80" t="s">
        <v>1521</v>
      </c>
    </row>
    <row r="81" spans="1:3" x14ac:dyDescent="0.2">
      <c r="A81" s="55" t="s">
        <v>1622</v>
      </c>
      <c r="B81" t="s">
        <v>1619</v>
      </c>
      <c r="C81" t="s">
        <v>1521</v>
      </c>
    </row>
    <row r="82" spans="1:3" x14ac:dyDescent="0.2">
      <c r="A82" s="55" t="s">
        <v>1623</v>
      </c>
      <c r="B82" t="s">
        <v>1624</v>
      </c>
      <c r="C82" t="s">
        <v>1521</v>
      </c>
    </row>
    <row r="83" spans="1:3" x14ac:dyDescent="0.2">
      <c r="A83" s="55" t="s">
        <v>1625</v>
      </c>
      <c r="B83" t="s">
        <v>1624</v>
      </c>
      <c r="C83" t="s">
        <v>1521</v>
      </c>
    </row>
    <row r="84" spans="1:3" x14ac:dyDescent="0.2">
      <c r="A84" s="55" t="s">
        <v>1626</v>
      </c>
      <c r="B84" t="s">
        <v>1619</v>
      </c>
      <c r="C84" t="s">
        <v>1521</v>
      </c>
    </row>
    <row r="85" spans="1:3" x14ac:dyDescent="0.2">
      <c r="A85" s="55" t="s">
        <v>1627</v>
      </c>
      <c r="B85" t="s">
        <v>1619</v>
      </c>
      <c r="C85" t="s">
        <v>1521</v>
      </c>
    </row>
    <row r="86" spans="1:3" x14ac:dyDescent="0.2">
      <c r="A86" s="55" t="s">
        <v>1628</v>
      </c>
      <c r="B86" t="s">
        <v>1619</v>
      </c>
      <c r="C86" t="s">
        <v>1521</v>
      </c>
    </row>
    <row r="87" spans="1:3" x14ac:dyDescent="0.2">
      <c r="A87" s="55" t="s">
        <v>1629</v>
      </c>
      <c r="B87" t="s">
        <v>1619</v>
      </c>
      <c r="C87" t="s">
        <v>1521</v>
      </c>
    </row>
    <row r="88" spans="1:3" x14ac:dyDescent="0.2">
      <c r="A88" s="55" t="s">
        <v>1630</v>
      </c>
      <c r="B88" t="s">
        <v>1631</v>
      </c>
      <c r="C88" t="s">
        <v>1521</v>
      </c>
    </row>
    <row r="89" spans="1:3" x14ac:dyDescent="0.2">
      <c r="A89" s="55" t="s">
        <v>1632</v>
      </c>
      <c r="B89" t="s">
        <v>1631</v>
      </c>
      <c r="C89" t="s">
        <v>1521</v>
      </c>
    </row>
    <row r="90" spans="1:3" x14ac:dyDescent="0.2">
      <c r="A90" s="55" t="s">
        <v>1633</v>
      </c>
      <c r="B90" t="s">
        <v>1631</v>
      </c>
      <c r="C90" t="s">
        <v>1521</v>
      </c>
    </row>
    <row r="91" spans="1:3" x14ac:dyDescent="0.2">
      <c r="A91" s="55" t="s">
        <v>1634</v>
      </c>
      <c r="B91" t="s">
        <v>1631</v>
      </c>
      <c r="C91" t="s">
        <v>1521</v>
      </c>
    </row>
    <row r="92" spans="1:3" x14ac:dyDescent="0.2">
      <c r="A92" s="55" t="s">
        <v>1635</v>
      </c>
      <c r="B92" t="s">
        <v>1636</v>
      </c>
      <c r="C92" t="s">
        <v>1521</v>
      </c>
    </row>
    <row r="93" spans="1:3" x14ac:dyDescent="0.2">
      <c r="A93" s="55" t="s">
        <v>1637</v>
      </c>
      <c r="B93" t="s">
        <v>1636</v>
      </c>
      <c r="C93" t="s">
        <v>1521</v>
      </c>
    </row>
    <row r="94" spans="1:3" x14ac:dyDescent="0.2">
      <c r="A94" s="55" t="s">
        <v>1638</v>
      </c>
      <c r="B94" t="s">
        <v>1636</v>
      </c>
      <c r="C94" t="s">
        <v>1521</v>
      </c>
    </row>
    <row r="95" spans="1:3" x14ac:dyDescent="0.2">
      <c r="A95" s="55" t="s">
        <v>1639</v>
      </c>
      <c r="B95" t="s">
        <v>1636</v>
      </c>
      <c r="C95" t="s">
        <v>1521</v>
      </c>
    </row>
    <row r="96" spans="1:3" x14ac:dyDescent="0.2">
      <c r="A96" s="55" t="s">
        <v>1640</v>
      </c>
      <c r="B96" t="s">
        <v>1641</v>
      </c>
      <c r="C96" t="s">
        <v>1521</v>
      </c>
    </row>
    <row r="97" spans="1:3" x14ac:dyDescent="0.2">
      <c r="A97" s="55" t="s">
        <v>1642</v>
      </c>
      <c r="B97" t="s">
        <v>1641</v>
      </c>
      <c r="C97" t="s">
        <v>1521</v>
      </c>
    </row>
    <row r="98" spans="1:3" x14ac:dyDescent="0.2">
      <c r="A98" s="55" t="s">
        <v>1643</v>
      </c>
      <c r="B98" t="s">
        <v>1641</v>
      </c>
      <c r="C98" t="s">
        <v>1521</v>
      </c>
    </row>
    <row r="99" spans="1:3" x14ac:dyDescent="0.2">
      <c r="A99" s="55" t="s">
        <v>1644</v>
      </c>
      <c r="B99" t="s">
        <v>1641</v>
      </c>
      <c r="C99" t="s">
        <v>1521</v>
      </c>
    </row>
    <row r="100" spans="1:3" x14ac:dyDescent="0.2">
      <c r="A100" s="55" t="s">
        <v>1645</v>
      </c>
      <c r="B100" t="s">
        <v>1646</v>
      </c>
      <c r="C100" t="s">
        <v>1521</v>
      </c>
    </row>
    <row r="101" spans="1:3" x14ac:dyDescent="0.2">
      <c r="A101" s="55" t="s">
        <v>1647</v>
      </c>
      <c r="B101" t="s">
        <v>1646</v>
      </c>
      <c r="C101" t="s">
        <v>1521</v>
      </c>
    </row>
    <row r="102" spans="1:3" x14ac:dyDescent="0.2">
      <c r="A102" s="55" t="s">
        <v>1648</v>
      </c>
      <c r="B102" t="s">
        <v>1646</v>
      </c>
      <c r="C102" t="s">
        <v>1521</v>
      </c>
    </row>
    <row r="103" spans="1:3" x14ac:dyDescent="0.2">
      <c r="A103" s="55" t="s">
        <v>1649</v>
      </c>
      <c r="B103" t="s">
        <v>1646</v>
      </c>
      <c r="C103" t="s">
        <v>1521</v>
      </c>
    </row>
    <row r="104" spans="1:3" x14ac:dyDescent="0.2">
      <c r="A104" s="55" t="s">
        <v>1650</v>
      </c>
      <c r="B104" t="s">
        <v>1651</v>
      </c>
      <c r="C104" t="s">
        <v>1521</v>
      </c>
    </row>
    <row r="105" spans="1:3" x14ac:dyDescent="0.2">
      <c r="A105" s="55" t="s">
        <v>1652</v>
      </c>
      <c r="B105" t="s">
        <v>1651</v>
      </c>
      <c r="C105" t="s">
        <v>1521</v>
      </c>
    </row>
    <row r="106" spans="1:3" x14ac:dyDescent="0.2">
      <c r="A106" s="55" t="s">
        <v>1653</v>
      </c>
      <c r="B106" t="s">
        <v>1651</v>
      </c>
      <c r="C106" t="s">
        <v>1521</v>
      </c>
    </row>
    <row r="107" spans="1:3" x14ac:dyDescent="0.2">
      <c r="A107" s="55" t="s">
        <v>1654</v>
      </c>
      <c r="B107" t="s">
        <v>1651</v>
      </c>
      <c r="C107" t="s">
        <v>1521</v>
      </c>
    </row>
    <row r="108" spans="1:3" x14ac:dyDescent="0.2">
      <c r="A108" s="55" t="s">
        <v>1655</v>
      </c>
      <c r="B108" t="s">
        <v>1656</v>
      </c>
      <c r="C108" t="s">
        <v>1521</v>
      </c>
    </row>
    <row r="109" spans="1:3" x14ac:dyDescent="0.2">
      <c r="A109" s="55" t="s">
        <v>1657</v>
      </c>
      <c r="B109" t="s">
        <v>1656</v>
      </c>
      <c r="C109" t="s">
        <v>1521</v>
      </c>
    </row>
    <row r="110" spans="1:3" x14ac:dyDescent="0.2">
      <c r="A110" s="55" t="s">
        <v>1658</v>
      </c>
      <c r="B110" t="s">
        <v>1656</v>
      </c>
      <c r="C110" t="s">
        <v>1521</v>
      </c>
    </row>
    <row r="111" spans="1:3" x14ac:dyDescent="0.2">
      <c r="A111" s="55" t="s">
        <v>1659</v>
      </c>
      <c r="B111" t="s">
        <v>1656</v>
      </c>
      <c r="C111" t="s">
        <v>1521</v>
      </c>
    </row>
    <row r="112" spans="1:3" x14ac:dyDescent="0.2">
      <c r="A112" s="55" t="s">
        <v>1660</v>
      </c>
      <c r="B112" t="s">
        <v>1661</v>
      </c>
      <c r="C112" t="s">
        <v>1521</v>
      </c>
    </row>
    <row r="113" spans="1:3" x14ac:dyDescent="0.2">
      <c r="A113" s="55" t="s">
        <v>1662</v>
      </c>
      <c r="B113" t="s">
        <v>1661</v>
      </c>
      <c r="C113" t="s">
        <v>1521</v>
      </c>
    </row>
    <row r="114" spans="1:3" x14ac:dyDescent="0.2">
      <c r="A114" s="55" t="s">
        <v>1663</v>
      </c>
      <c r="B114" t="s">
        <v>1661</v>
      </c>
      <c r="C114" t="s">
        <v>1521</v>
      </c>
    </row>
    <row r="115" spans="1:3" x14ac:dyDescent="0.2">
      <c r="A115" s="55" t="s">
        <v>1664</v>
      </c>
      <c r="B115" t="s">
        <v>1661</v>
      </c>
      <c r="C115" t="s">
        <v>1521</v>
      </c>
    </row>
    <row r="116" spans="1:3" x14ac:dyDescent="0.2">
      <c r="A116" s="55" t="s">
        <v>1665</v>
      </c>
      <c r="B116" t="s">
        <v>1666</v>
      </c>
      <c r="C116" t="s">
        <v>1521</v>
      </c>
    </row>
    <row r="117" spans="1:3" x14ac:dyDescent="0.2">
      <c r="A117" s="55" t="s">
        <v>1667</v>
      </c>
      <c r="B117" t="s">
        <v>1666</v>
      </c>
      <c r="C117" t="s">
        <v>1521</v>
      </c>
    </row>
    <row r="118" spans="1:3" x14ac:dyDescent="0.2">
      <c r="A118" s="55" t="s">
        <v>1668</v>
      </c>
      <c r="B118" t="s">
        <v>1666</v>
      </c>
      <c r="C118" t="s">
        <v>1521</v>
      </c>
    </row>
    <row r="119" spans="1:3" x14ac:dyDescent="0.2">
      <c r="A119" s="55" t="s">
        <v>1669</v>
      </c>
      <c r="B119" t="s">
        <v>1666</v>
      </c>
      <c r="C119" t="s">
        <v>1521</v>
      </c>
    </row>
    <row r="120" spans="1:3" x14ac:dyDescent="0.2">
      <c r="A120" s="55" t="s">
        <v>1670</v>
      </c>
      <c r="B120" t="s">
        <v>1671</v>
      </c>
      <c r="C120" t="s">
        <v>1521</v>
      </c>
    </row>
    <row r="121" spans="1:3" x14ac:dyDescent="0.2">
      <c r="A121" s="55" t="s">
        <v>1672</v>
      </c>
      <c r="B121" t="s">
        <v>1671</v>
      </c>
      <c r="C121" t="s">
        <v>1521</v>
      </c>
    </row>
    <row r="122" spans="1:3" x14ac:dyDescent="0.2">
      <c r="A122" s="55" t="s">
        <v>1673</v>
      </c>
      <c r="B122" t="s">
        <v>1671</v>
      </c>
      <c r="C122" t="s">
        <v>1521</v>
      </c>
    </row>
    <row r="123" spans="1:3" x14ac:dyDescent="0.2">
      <c r="A123" s="55" t="s">
        <v>1674</v>
      </c>
      <c r="B123" t="s">
        <v>1671</v>
      </c>
      <c r="C123" t="s">
        <v>1521</v>
      </c>
    </row>
    <row r="124" spans="1:3" x14ac:dyDescent="0.2">
      <c r="A124" s="55" t="s">
        <v>1675</v>
      </c>
      <c r="B124" t="s">
        <v>1676</v>
      </c>
      <c r="C124" t="s">
        <v>1521</v>
      </c>
    </row>
    <row r="125" spans="1:3" x14ac:dyDescent="0.2">
      <c r="A125" s="55" t="s">
        <v>1677</v>
      </c>
      <c r="B125" t="s">
        <v>1676</v>
      </c>
      <c r="C125" t="s">
        <v>1521</v>
      </c>
    </row>
    <row r="126" spans="1:3" x14ac:dyDescent="0.2">
      <c r="A126" s="55" t="s">
        <v>1678</v>
      </c>
      <c r="B126" t="s">
        <v>1676</v>
      </c>
      <c r="C126" t="s">
        <v>1521</v>
      </c>
    </row>
    <row r="127" spans="1:3" x14ac:dyDescent="0.2">
      <c r="A127" s="55" t="s">
        <v>1679</v>
      </c>
      <c r="B127" t="s">
        <v>1676</v>
      </c>
      <c r="C127" t="s">
        <v>1521</v>
      </c>
    </row>
    <row r="128" spans="1:3" x14ac:dyDescent="0.2">
      <c r="A128" s="55" t="s">
        <v>1680</v>
      </c>
      <c r="B128" t="s">
        <v>1631</v>
      </c>
      <c r="C128" t="s">
        <v>1521</v>
      </c>
    </row>
    <row r="129" spans="1:3" x14ac:dyDescent="0.2">
      <c r="A129" s="55" t="s">
        <v>1681</v>
      </c>
      <c r="B129" t="s">
        <v>1631</v>
      </c>
      <c r="C129" t="s">
        <v>1521</v>
      </c>
    </row>
    <row r="130" spans="1:3" x14ac:dyDescent="0.2">
      <c r="A130" s="55" t="s">
        <v>1682</v>
      </c>
      <c r="B130" t="s">
        <v>1631</v>
      </c>
      <c r="C130" t="s">
        <v>1521</v>
      </c>
    </row>
    <row r="131" spans="1:3" x14ac:dyDescent="0.2">
      <c r="A131" s="55" t="s">
        <v>1683</v>
      </c>
      <c r="B131" t="s">
        <v>1631</v>
      </c>
      <c r="C131" t="s">
        <v>1521</v>
      </c>
    </row>
    <row r="132" spans="1:3" x14ac:dyDescent="0.2">
      <c r="A132" s="55" t="s">
        <v>1684</v>
      </c>
      <c r="B132" t="s">
        <v>1685</v>
      </c>
      <c r="C132" t="s">
        <v>1521</v>
      </c>
    </row>
    <row r="133" spans="1:3" x14ac:dyDescent="0.2">
      <c r="A133" s="55" t="s">
        <v>1686</v>
      </c>
      <c r="B133" t="s">
        <v>1685</v>
      </c>
      <c r="C133" t="s">
        <v>1521</v>
      </c>
    </row>
    <row r="134" spans="1:3" x14ac:dyDescent="0.2">
      <c r="A134" s="55" t="s">
        <v>1687</v>
      </c>
      <c r="B134" t="s">
        <v>1685</v>
      </c>
      <c r="C134" t="s">
        <v>1521</v>
      </c>
    </row>
    <row r="135" spans="1:3" x14ac:dyDescent="0.2">
      <c r="A135" s="55" t="s">
        <v>1688</v>
      </c>
      <c r="B135" t="s">
        <v>1685</v>
      </c>
      <c r="C135" t="s">
        <v>1521</v>
      </c>
    </row>
    <row r="136" spans="1:3" x14ac:dyDescent="0.2">
      <c r="A136" s="55" t="s">
        <v>1689</v>
      </c>
      <c r="B136" t="s">
        <v>1690</v>
      </c>
      <c r="C136" t="s">
        <v>1521</v>
      </c>
    </row>
    <row r="137" spans="1:3" x14ac:dyDescent="0.2">
      <c r="A137" s="55" t="s">
        <v>1691</v>
      </c>
      <c r="B137" t="s">
        <v>1690</v>
      </c>
      <c r="C137" t="s">
        <v>1521</v>
      </c>
    </row>
    <row r="138" spans="1:3" x14ac:dyDescent="0.2">
      <c r="A138" s="55" t="s">
        <v>1692</v>
      </c>
      <c r="B138" t="s">
        <v>1690</v>
      </c>
      <c r="C138" t="s">
        <v>1521</v>
      </c>
    </row>
    <row r="139" spans="1:3" x14ac:dyDescent="0.2">
      <c r="A139" s="55" t="s">
        <v>1693</v>
      </c>
      <c r="B139" t="s">
        <v>1690</v>
      </c>
      <c r="C139" t="s">
        <v>1521</v>
      </c>
    </row>
  </sheetData>
  <mergeCells count="1">
    <mergeCell ref="A1:I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258B-58D0-4A28-AC52-13FB8C0BC430}">
  <dimension ref="A1:P595"/>
  <sheetViews>
    <sheetView zoomScaleNormal="100" workbookViewId="0">
      <pane ySplit="1" topLeftCell="A2" activePane="bottomLeft" state="frozen"/>
      <selection pane="bottomLeft" activeCell="K1" sqref="K1:P13"/>
    </sheetView>
  </sheetViews>
  <sheetFormatPr defaultRowHeight="12.75" x14ac:dyDescent="0.2"/>
  <cols>
    <col min="1" max="1" width="21.140625" bestFit="1" customWidth="1"/>
    <col min="2" max="2" width="18.7109375" style="189" customWidth="1"/>
    <col min="3" max="3" width="22.28515625" bestFit="1" customWidth="1"/>
    <col min="4" max="4" width="23" style="398" bestFit="1" customWidth="1"/>
    <col min="5" max="5" width="19.42578125" style="189" customWidth="1"/>
    <col min="6" max="6" width="18.7109375" style="189" customWidth="1"/>
    <col min="7" max="7" width="22.28515625" bestFit="1" customWidth="1"/>
    <col min="8" max="8" width="22.85546875" style="191" customWidth="1"/>
    <col min="9" max="9" width="22.28515625" hidden="1" customWidth="1"/>
    <col min="10" max="10" width="18" hidden="1" customWidth="1"/>
  </cols>
  <sheetData>
    <row r="1" spans="1:16" ht="27.75" customHeight="1" x14ac:dyDescent="0.2">
      <c r="A1" s="54" t="s">
        <v>29</v>
      </c>
      <c r="B1" s="396" t="s">
        <v>1705</v>
      </c>
      <c r="C1" s="394" t="s">
        <v>1721</v>
      </c>
      <c r="D1" s="397" t="s">
        <v>1722</v>
      </c>
      <c r="E1" s="188" t="s">
        <v>1217</v>
      </c>
      <c r="F1" s="188" t="s">
        <v>1218</v>
      </c>
      <c r="G1" s="54" t="s">
        <v>1720</v>
      </c>
      <c r="H1" s="54" t="s">
        <v>1719</v>
      </c>
      <c r="I1" s="544" t="s">
        <v>2251</v>
      </c>
      <c r="J1" s="544" t="s">
        <v>2250</v>
      </c>
      <c r="K1" s="933" t="s">
        <v>1756</v>
      </c>
      <c r="L1" s="933"/>
      <c r="M1" s="933"/>
      <c r="N1" s="933"/>
      <c r="O1" s="933"/>
      <c r="P1" s="933"/>
    </row>
    <row r="2" spans="1:16" x14ac:dyDescent="0.2">
      <c r="A2" s="198" t="s">
        <v>504</v>
      </c>
      <c r="B2" s="395">
        <v>357</v>
      </c>
      <c r="C2" s="190" t="e">
        <f>B2-E2</f>
        <v>#N/A</v>
      </c>
      <c r="D2" s="398" t="e">
        <f>C2/B2</f>
        <v>#N/A</v>
      </c>
      <c r="E2" s="189" t="e">
        <f>VLOOKUP(A2,'2020 Pricing'!A:B,2,FALSE)</f>
        <v>#N/A</v>
      </c>
      <c r="F2" s="189" t="e">
        <f>VLOOKUP(A2,'2020 Pricing'!A:C,3,FALSE)</f>
        <v>#N/A</v>
      </c>
      <c r="G2" s="190" t="e">
        <f>E2-F2</f>
        <v>#N/A</v>
      </c>
      <c r="H2" s="191" t="e">
        <f>G2/F2</f>
        <v>#N/A</v>
      </c>
      <c r="I2" s="543">
        <f>_xlfn.XLOOKUP(A2,'SQ00 Conditions'!D:D,'SQ00 Conditions'!H:H,"Not Priced")</f>
        <v>357</v>
      </c>
      <c r="J2" t="str">
        <f t="shared" ref="J2:J65" si="0">IF(I2=B2,"Same","Changed")</f>
        <v>Same</v>
      </c>
      <c r="K2" s="933"/>
      <c r="L2" s="933"/>
      <c r="M2" s="933"/>
      <c r="N2" s="933"/>
      <c r="O2" s="933"/>
      <c r="P2" s="933"/>
    </row>
    <row r="3" spans="1:16" x14ac:dyDescent="0.2">
      <c r="A3" s="198" t="s">
        <v>505</v>
      </c>
      <c r="B3" s="395">
        <v>494</v>
      </c>
      <c r="C3" s="190" t="e">
        <f t="shared" ref="C3:C66" si="1">B3-E3</f>
        <v>#N/A</v>
      </c>
      <c r="D3" s="398" t="e">
        <f t="shared" ref="D3:D66" si="2">C3/B3</f>
        <v>#N/A</v>
      </c>
      <c r="E3" s="189" t="e">
        <f>VLOOKUP(A3,'2020 Pricing'!A:B,2,FALSE)</f>
        <v>#N/A</v>
      </c>
      <c r="F3" s="189" t="e">
        <f>VLOOKUP(A3,'2020 Pricing'!A:C,3,FALSE)</f>
        <v>#N/A</v>
      </c>
      <c r="G3" s="190" t="e">
        <f t="shared" ref="G3:G66" si="3">E3-F3</f>
        <v>#N/A</v>
      </c>
      <c r="H3" s="191" t="e">
        <f t="shared" ref="H3:H66" si="4">G3/F3</f>
        <v>#N/A</v>
      </c>
      <c r="I3" s="543">
        <f>_xlfn.XLOOKUP(A3,'SQ00 Conditions'!D:D,'SQ00 Conditions'!H:H,"Not Priced")</f>
        <v>494</v>
      </c>
      <c r="J3" t="str">
        <f t="shared" si="0"/>
        <v>Same</v>
      </c>
      <c r="K3" s="933"/>
      <c r="L3" s="933"/>
      <c r="M3" s="933"/>
      <c r="N3" s="933"/>
      <c r="O3" s="933"/>
      <c r="P3" s="933"/>
    </row>
    <row r="4" spans="1:16" x14ac:dyDescent="0.2">
      <c r="A4" s="198" t="s">
        <v>506</v>
      </c>
      <c r="B4" s="395">
        <v>115.5</v>
      </c>
      <c r="C4" s="190" t="e">
        <f t="shared" si="1"/>
        <v>#N/A</v>
      </c>
      <c r="D4" s="398" t="e">
        <f t="shared" si="2"/>
        <v>#N/A</v>
      </c>
      <c r="E4" s="189" t="e">
        <f>VLOOKUP(A4,'2020 Pricing'!A:B,2,FALSE)</f>
        <v>#N/A</v>
      </c>
      <c r="F4" s="189" t="e">
        <f>VLOOKUP(A4,'2020 Pricing'!A:C,3,FALSE)</f>
        <v>#N/A</v>
      </c>
      <c r="G4" s="190" t="e">
        <f t="shared" si="3"/>
        <v>#N/A</v>
      </c>
      <c r="H4" s="191" t="e">
        <f t="shared" si="4"/>
        <v>#N/A</v>
      </c>
      <c r="I4" s="543">
        <f>_xlfn.XLOOKUP(A4,'SQ00 Conditions'!D:D,'SQ00 Conditions'!H:H,"Not Priced")</f>
        <v>115.5</v>
      </c>
      <c r="J4" t="str">
        <f t="shared" si="0"/>
        <v>Same</v>
      </c>
      <c r="K4" s="933"/>
      <c r="L4" s="933"/>
      <c r="M4" s="933"/>
      <c r="N4" s="933"/>
      <c r="O4" s="933"/>
      <c r="P4" s="933"/>
    </row>
    <row r="5" spans="1:16" x14ac:dyDescent="0.2">
      <c r="A5" s="198" t="s">
        <v>507</v>
      </c>
      <c r="B5" s="395">
        <v>115.5</v>
      </c>
      <c r="C5" s="190" t="e">
        <f t="shared" si="1"/>
        <v>#N/A</v>
      </c>
      <c r="D5" s="398" t="e">
        <f t="shared" si="2"/>
        <v>#N/A</v>
      </c>
      <c r="E5" s="189" t="e">
        <f>VLOOKUP(A5,'2020 Pricing'!A:B,2,FALSE)</f>
        <v>#N/A</v>
      </c>
      <c r="F5" s="189" t="e">
        <f>VLOOKUP(A5,'2020 Pricing'!A:C,3,FALSE)</f>
        <v>#N/A</v>
      </c>
      <c r="G5" s="190" t="e">
        <f t="shared" si="3"/>
        <v>#N/A</v>
      </c>
      <c r="H5" s="191" t="e">
        <f t="shared" si="4"/>
        <v>#N/A</v>
      </c>
      <c r="I5" s="543">
        <f>_xlfn.XLOOKUP(A5,'SQ00 Conditions'!D:D,'SQ00 Conditions'!H:H,"Not Priced")</f>
        <v>115.5</v>
      </c>
      <c r="J5" t="str">
        <f t="shared" si="0"/>
        <v>Same</v>
      </c>
      <c r="K5" s="933"/>
      <c r="L5" s="933"/>
      <c r="M5" s="933"/>
      <c r="N5" s="933"/>
      <c r="O5" s="933"/>
      <c r="P5" s="933"/>
    </row>
    <row r="6" spans="1:16" x14ac:dyDescent="0.2">
      <c r="A6" s="198" t="s">
        <v>508</v>
      </c>
      <c r="B6" s="395">
        <v>242</v>
      </c>
      <c r="C6" s="190" t="e">
        <f t="shared" si="1"/>
        <v>#N/A</v>
      </c>
      <c r="D6" s="398" t="e">
        <f t="shared" si="2"/>
        <v>#N/A</v>
      </c>
      <c r="E6" s="189" t="e">
        <f>VLOOKUP(A6,'2020 Pricing'!A:B,2,FALSE)</f>
        <v>#N/A</v>
      </c>
      <c r="F6" s="189" t="e">
        <f>VLOOKUP(A6,'2020 Pricing'!A:C,3,FALSE)</f>
        <v>#N/A</v>
      </c>
      <c r="G6" s="190" t="e">
        <f t="shared" si="3"/>
        <v>#N/A</v>
      </c>
      <c r="H6" s="191" t="e">
        <f t="shared" si="4"/>
        <v>#N/A</v>
      </c>
      <c r="I6" s="543">
        <f>_xlfn.XLOOKUP(A6,'SQ00 Conditions'!D:D,'SQ00 Conditions'!H:H,"Not Priced")</f>
        <v>242</v>
      </c>
      <c r="J6" t="str">
        <f t="shared" si="0"/>
        <v>Same</v>
      </c>
      <c r="K6" s="933"/>
      <c r="L6" s="933"/>
      <c r="M6" s="933"/>
      <c r="N6" s="933"/>
      <c r="O6" s="933"/>
      <c r="P6" s="933"/>
    </row>
    <row r="7" spans="1:16" x14ac:dyDescent="0.2">
      <c r="A7" s="198" t="s">
        <v>1013</v>
      </c>
      <c r="B7" s="395">
        <v>100</v>
      </c>
      <c r="C7" s="190" t="e">
        <f t="shared" si="1"/>
        <v>#N/A</v>
      </c>
      <c r="D7" s="398" t="e">
        <f t="shared" si="2"/>
        <v>#N/A</v>
      </c>
      <c r="E7" s="189" t="e">
        <f>VLOOKUP(A7,'2020 Pricing'!A:B,2,FALSE)</f>
        <v>#N/A</v>
      </c>
      <c r="F7" s="189" t="e">
        <f>VLOOKUP(A7,'2020 Pricing'!A:C,3,FALSE)</f>
        <v>#N/A</v>
      </c>
      <c r="G7" s="190" t="e">
        <f t="shared" si="3"/>
        <v>#N/A</v>
      </c>
      <c r="H7" s="191" t="e">
        <f t="shared" si="4"/>
        <v>#N/A</v>
      </c>
      <c r="I7" s="543">
        <f>_xlfn.XLOOKUP(A7,'SQ00 Conditions'!D:D,'SQ00 Conditions'!H:H,"Not Priced")</f>
        <v>100</v>
      </c>
      <c r="J7" t="str">
        <f t="shared" si="0"/>
        <v>Same</v>
      </c>
      <c r="K7" s="933"/>
      <c r="L7" s="933"/>
      <c r="M7" s="933"/>
      <c r="N7" s="933"/>
      <c r="O7" s="933"/>
      <c r="P7" s="933"/>
    </row>
    <row r="8" spans="1:16" x14ac:dyDescent="0.2">
      <c r="A8" s="198" t="s">
        <v>1016</v>
      </c>
      <c r="B8" s="395">
        <v>220</v>
      </c>
      <c r="C8" s="190" t="e">
        <f t="shared" si="1"/>
        <v>#N/A</v>
      </c>
      <c r="D8" s="398" t="e">
        <f t="shared" si="2"/>
        <v>#N/A</v>
      </c>
      <c r="E8" s="189" t="e">
        <f>VLOOKUP(A8,'2020 Pricing'!A:B,2,FALSE)</f>
        <v>#N/A</v>
      </c>
      <c r="F8" s="189" t="e">
        <f>VLOOKUP(A8,'2020 Pricing'!A:C,3,FALSE)</f>
        <v>#N/A</v>
      </c>
      <c r="G8" s="190" t="e">
        <f t="shared" si="3"/>
        <v>#N/A</v>
      </c>
      <c r="H8" s="191" t="e">
        <f t="shared" si="4"/>
        <v>#N/A</v>
      </c>
      <c r="I8" s="543">
        <f>_xlfn.XLOOKUP(A8,'SQ00 Conditions'!D:D,'SQ00 Conditions'!H:H,"Not Priced")</f>
        <v>220</v>
      </c>
      <c r="J8" t="str">
        <f t="shared" si="0"/>
        <v>Same</v>
      </c>
      <c r="K8" s="933"/>
      <c r="L8" s="933"/>
      <c r="M8" s="933"/>
      <c r="N8" s="933"/>
      <c r="O8" s="933"/>
      <c r="P8" s="933"/>
    </row>
    <row r="9" spans="1:16" x14ac:dyDescent="0.2">
      <c r="A9" s="198" t="s">
        <v>509</v>
      </c>
      <c r="B9" s="395">
        <v>70</v>
      </c>
      <c r="C9" s="190" t="e">
        <f t="shared" si="1"/>
        <v>#N/A</v>
      </c>
      <c r="D9" s="398" t="e">
        <f t="shared" si="2"/>
        <v>#N/A</v>
      </c>
      <c r="E9" s="189" t="e">
        <f>VLOOKUP(A9,'2020 Pricing'!A:B,2,FALSE)</f>
        <v>#N/A</v>
      </c>
      <c r="F9" s="189" t="e">
        <f>VLOOKUP(A9,'2020 Pricing'!A:C,3,FALSE)</f>
        <v>#N/A</v>
      </c>
      <c r="G9" s="190" t="e">
        <f t="shared" si="3"/>
        <v>#N/A</v>
      </c>
      <c r="H9" s="191" t="e">
        <f t="shared" si="4"/>
        <v>#N/A</v>
      </c>
      <c r="I9" s="543">
        <f>_xlfn.XLOOKUP(A9,'SQ00 Conditions'!D:D,'SQ00 Conditions'!H:H,"Not Priced")</f>
        <v>70</v>
      </c>
      <c r="J9" t="str">
        <f t="shared" si="0"/>
        <v>Same</v>
      </c>
      <c r="K9" s="933"/>
      <c r="L9" s="933"/>
      <c r="M9" s="933"/>
      <c r="N9" s="933"/>
      <c r="O9" s="933"/>
      <c r="P9" s="933"/>
    </row>
    <row r="10" spans="1:16" x14ac:dyDescent="0.2">
      <c r="A10" s="198" t="s">
        <v>510</v>
      </c>
      <c r="B10" s="395">
        <v>200</v>
      </c>
      <c r="C10" s="190" t="e">
        <f t="shared" si="1"/>
        <v>#N/A</v>
      </c>
      <c r="D10" s="398" t="e">
        <f t="shared" si="2"/>
        <v>#N/A</v>
      </c>
      <c r="E10" s="189" t="e">
        <f>VLOOKUP(A10,'2020 Pricing'!A:B,2,FALSE)</f>
        <v>#N/A</v>
      </c>
      <c r="F10" s="189" t="e">
        <f>VLOOKUP(A10,'2020 Pricing'!A:C,3,FALSE)</f>
        <v>#N/A</v>
      </c>
      <c r="G10" s="190" t="e">
        <f t="shared" si="3"/>
        <v>#N/A</v>
      </c>
      <c r="H10" s="191" t="e">
        <f t="shared" si="4"/>
        <v>#N/A</v>
      </c>
      <c r="I10" s="543">
        <f>_xlfn.XLOOKUP(A10,'SQ00 Conditions'!D:D,'SQ00 Conditions'!H:H,"Not Priced")</f>
        <v>200</v>
      </c>
      <c r="J10" t="str">
        <f t="shared" si="0"/>
        <v>Same</v>
      </c>
      <c r="K10" s="933"/>
      <c r="L10" s="933"/>
      <c r="M10" s="933"/>
      <c r="N10" s="933"/>
      <c r="O10" s="933"/>
      <c r="P10" s="933"/>
    </row>
    <row r="11" spans="1:16" x14ac:dyDescent="0.2">
      <c r="A11" s="198" t="s">
        <v>1037</v>
      </c>
      <c r="B11" s="395">
        <v>57.75</v>
      </c>
      <c r="C11" s="190">
        <f t="shared" si="1"/>
        <v>0</v>
      </c>
      <c r="D11" s="398">
        <f t="shared" si="2"/>
        <v>0</v>
      </c>
      <c r="E11" s="189">
        <f>VLOOKUP(A11,'2020 Pricing'!A:B,2,FALSE)</f>
        <v>57.75</v>
      </c>
      <c r="F11" s="189" t="e">
        <f>VLOOKUP(A11,'2020 Pricing'!A:C,3,FALSE)</f>
        <v>#N/A</v>
      </c>
      <c r="G11" s="190" t="e">
        <f t="shared" si="3"/>
        <v>#N/A</v>
      </c>
      <c r="H11" s="191" t="e">
        <f t="shared" si="4"/>
        <v>#N/A</v>
      </c>
      <c r="I11" s="543">
        <f>_xlfn.XLOOKUP(A11,'SQ00 Conditions'!D:D,'SQ00 Conditions'!H:H,"Not Priced")</f>
        <v>57.75</v>
      </c>
      <c r="J11" t="str">
        <f t="shared" si="0"/>
        <v>Same</v>
      </c>
      <c r="K11" s="933"/>
      <c r="L11" s="933"/>
      <c r="M11" s="933"/>
      <c r="N11" s="933"/>
      <c r="O11" s="933"/>
      <c r="P11" s="933"/>
    </row>
    <row r="12" spans="1:16" x14ac:dyDescent="0.2">
      <c r="A12" s="198" t="s">
        <v>1038</v>
      </c>
      <c r="B12" s="395">
        <v>157.30000000000001</v>
      </c>
      <c r="C12" s="190">
        <f t="shared" si="1"/>
        <v>0</v>
      </c>
      <c r="D12" s="398">
        <f t="shared" si="2"/>
        <v>0</v>
      </c>
      <c r="E12" s="189">
        <f>VLOOKUP(A12,'2020 Pricing'!A:B,2,FALSE)</f>
        <v>157.30000000000001</v>
      </c>
      <c r="F12" s="189" t="e">
        <f>VLOOKUP(A12,'2020 Pricing'!A:C,3,FALSE)</f>
        <v>#N/A</v>
      </c>
      <c r="G12" s="190" t="e">
        <f t="shared" si="3"/>
        <v>#N/A</v>
      </c>
      <c r="H12" s="191" t="e">
        <f t="shared" si="4"/>
        <v>#N/A</v>
      </c>
      <c r="I12" s="543">
        <f>_xlfn.XLOOKUP(A12,'SQ00 Conditions'!D:D,'SQ00 Conditions'!H:H,"Not Priced")</f>
        <v>157.30000000000001</v>
      </c>
      <c r="J12" t="str">
        <f t="shared" si="0"/>
        <v>Same</v>
      </c>
      <c r="K12" s="933"/>
      <c r="L12" s="933"/>
      <c r="M12" s="933"/>
      <c r="N12" s="933"/>
      <c r="O12" s="933"/>
      <c r="P12" s="933"/>
    </row>
    <row r="13" spans="1:16" x14ac:dyDescent="0.2">
      <c r="A13" s="198" t="s">
        <v>511</v>
      </c>
      <c r="B13" s="395">
        <v>242</v>
      </c>
      <c r="C13" s="190">
        <f t="shared" si="1"/>
        <v>0</v>
      </c>
      <c r="D13" s="398">
        <f t="shared" si="2"/>
        <v>0</v>
      </c>
      <c r="E13" s="189">
        <f>VLOOKUP(A13,'2020 Pricing'!A:B,2,FALSE)</f>
        <v>242</v>
      </c>
      <c r="F13" s="189">
        <f>VLOOKUP(A13,'2020 Pricing'!A:C,3,FALSE)</f>
        <v>242</v>
      </c>
      <c r="G13" s="190">
        <f t="shared" si="3"/>
        <v>0</v>
      </c>
      <c r="H13" s="191">
        <f t="shared" si="4"/>
        <v>0</v>
      </c>
      <c r="I13" s="543">
        <f>_xlfn.XLOOKUP(A13,'SQ00 Conditions'!D:D,'SQ00 Conditions'!H:H,"Not Priced")</f>
        <v>242</v>
      </c>
      <c r="J13" t="str">
        <f t="shared" si="0"/>
        <v>Same</v>
      </c>
      <c r="K13" s="933"/>
      <c r="L13" s="933"/>
      <c r="M13" s="933"/>
      <c r="N13" s="933"/>
      <c r="O13" s="933"/>
      <c r="P13" s="933"/>
    </row>
    <row r="14" spans="1:16" x14ac:dyDescent="0.2">
      <c r="A14" s="198" t="s">
        <v>513</v>
      </c>
      <c r="B14" s="395">
        <v>550</v>
      </c>
      <c r="C14" s="190">
        <f t="shared" si="1"/>
        <v>0</v>
      </c>
      <c r="D14" s="398">
        <f t="shared" si="2"/>
        <v>0</v>
      </c>
      <c r="E14" s="189">
        <f>VLOOKUP(A14,'2020 Pricing'!A:B,2,FALSE)</f>
        <v>550</v>
      </c>
      <c r="F14" s="189">
        <f>VLOOKUP(A14,'2020 Pricing'!A:C,3,FALSE)</f>
        <v>550</v>
      </c>
      <c r="G14" s="190">
        <f t="shared" si="3"/>
        <v>0</v>
      </c>
      <c r="H14" s="191">
        <f t="shared" si="4"/>
        <v>0</v>
      </c>
      <c r="I14" s="543">
        <f>_xlfn.XLOOKUP(A14,'SQ00 Conditions'!D:D,'SQ00 Conditions'!H:H,"Not Priced")</f>
        <v>550</v>
      </c>
      <c r="J14" t="str">
        <f t="shared" si="0"/>
        <v>Same</v>
      </c>
    </row>
    <row r="15" spans="1:16" x14ac:dyDescent="0.2">
      <c r="A15" s="198" t="s">
        <v>514</v>
      </c>
      <c r="B15" s="395">
        <v>376</v>
      </c>
      <c r="C15" s="190">
        <f t="shared" si="1"/>
        <v>0</v>
      </c>
      <c r="D15" s="398">
        <f t="shared" si="2"/>
        <v>0</v>
      </c>
      <c r="E15" s="189">
        <f>VLOOKUP(A15,'2020 Pricing'!A:B,2,FALSE)</f>
        <v>376</v>
      </c>
      <c r="F15" s="189">
        <f>VLOOKUP(A15,'2020 Pricing'!A:C,3,FALSE)</f>
        <v>368</v>
      </c>
      <c r="G15" s="190">
        <f t="shared" si="3"/>
        <v>8</v>
      </c>
      <c r="H15" s="191">
        <f t="shared" si="4"/>
        <v>2.1739130434782608E-2</v>
      </c>
      <c r="I15" s="543">
        <f>_xlfn.XLOOKUP(A15,'SQ00 Conditions'!D:D,'SQ00 Conditions'!H:H,"Not Priced")</f>
        <v>376</v>
      </c>
      <c r="J15" t="str">
        <f t="shared" si="0"/>
        <v>Same</v>
      </c>
    </row>
    <row r="16" spans="1:16" x14ac:dyDescent="0.2">
      <c r="A16" s="198" t="s">
        <v>516</v>
      </c>
      <c r="B16" s="395">
        <v>324</v>
      </c>
      <c r="C16" s="190">
        <f t="shared" si="1"/>
        <v>0</v>
      </c>
      <c r="D16" s="398">
        <f t="shared" si="2"/>
        <v>0</v>
      </c>
      <c r="E16" s="189">
        <f>VLOOKUP(A16,'2020 Pricing'!A:B,2,FALSE)</f>
        <v>324</v>
      </c>
      <c r="F16" s="189">
        <f>VLOOKUP(A16,'2020 Pricing'!A:C,3,FALSE)</f>
        <v>324</v>
      </c>
      <c r="G16" s="190">
        <f t="shared" si="3"/>
        <v>0</v>
      </c>
      <c r="H16" s="191">
        <f t="shared" si="4"/>
        <v>0</v>
      </c>
      <c r="I16" s="543">
        <f>_xlfn.XLOOKUP(A16,'SQ00 Conditions'!D:D,'SQ00 Conditions'!H:H,"Not Priced")</f>
        <v>324</v>
      </c>
      <c r="J16" t="str">
        <f t="shared" si="0"/>
        <v>Same</v>
      </c>
    </row>
    <row r="17" spans="1:10" x14ac:dyDescent="0.2">
      <c r="A17" s="198" t="s">
        <v>517</v>
      </c>
      <c r="B17" s="395">
        <v>318</v>
      </c>
      <c r="C17" s="190">
        <f t="shared" si="1"/>
        <v>0</v>
      </c>
      <c r="D17" s="398">
        <f t="shared" si="2"/>
        <v>0</v>
      </c>
      <c r="E17" s="189">
        <f>VLOOKUP(A17,'2020 Pricing'!A:B,2,FALSE)</f>
        <v>318</v>
      </c>
      <c r="F17" s="189">
        <f>VLOOKUP(A17,'2020 Pricing'!A:C,3,FALSE)</f>
        <v>318</v>
      </c>
      <c r="G17" s="190">
        <f t="shared" si="3"/>
        <v>0</v>
      </c>
      <c r="H17" s="191">
        <f t="shared" si="4"/>
        <v>0</v>
      </c>
      <c r="I17" s="543">
        <f>_xlfn.XLOOKUP(A17,'SQ00 Conditions'!D:D,'SQ00 Conditions'!H:H,"Not Priced")</f>
        <v>318</v>
      </c>
      <c r="J17" t="str">
        <f t="shared" si="0"/>
        <v>Same</v>
      </c>
    </row>
    <row r="18" spans="1:10" x14ac:dyDescent="0.2">
      <c r="A18" s="198" t="s">
        <v>518</v>
      </c>
      <c r="B18" s="395">
        <v>525</v>
      </c>
      <c r="C18" s="190">
        <f t="shared" si="1"/>
        <v>0</v>
      </c>
      <c r="D18" s="398">
        <f t="shared" si="2"/>
        <v>0</v>
      </c>
      <c r="E18" s="189">
        <f>VLOOKUP(A18,'2020 Pricing'!A:B,2,FALSE)</f>
        <v>525</v>
      </c>
      <c r="F18" s="189">
        <f>VLOOKUP(A18,'2020 Pricing'!A:C,3,FALSE)</f>
        <v>525</v>
      </c>
      <c r="G18" s="190">
        <f t="shared" si="3"/>
        <v>0</v>
      </c>
      <c r="H18" s="191">
        <f t="shared" si="4"/>
        <v>0</v>
      </c>
      <c r="I18" s="543">
        <f>_xlfn.XLOOKUP(A18,'SQ00 Conditions'!D:D,'SQ00 Conditions'!H:H,"Not Priced")</f>
        <v>525</v>
      </c>
      <c r="J18" t="str">
        <f t="shared" si="0"/>
        <v>Same</v>
      </c>
    </row>
    <row r="19" spans="1:10" x14ac:dyDescent="0.2">
      <c r="A19" s="198" t="s">
        <v>519</v>
      </c>
      <c r="B19" s="395">
        <v>550</v>
      </c>
      <c r="C19" s="190">
        <f t="shared" si="1"/>
        <v>0</v>
      </c>
      <c r="D19" s="398">
        <f t="shared" si="2"/>
        <v>0</v>
      </c>
      <c r="E19" s="189">
        <f>VLOOKUP(A19,'2020 Pricing'!A:B,2,FALSE)</f>
        <v>550</v>
      </c>
      <c r="F19" s="189">
        <f>VLOOKUP(A19,'2020 Pricing'!A:C,3,FALSE)</f>
        <v>550</v>
      </c>
      <c r="G19" s="190">
        <f t="shared" si="3"/>
        <v>0</v>
      </c>
      <c r="H19" s="191">
        <f t="shared" si="4"/>
        <v>0</v>
      </c>
      <c r="I19" s="543">
        <f>_xlfn.XLOOKUP(A19,'SQ00 Conditions'!D:D,'SQ00 Conditions'!H:H,"Not Priced")</f>
        <v>550</v>
      </c>
      <c r="J19" t="str">
        <f t="shared" si="0"/>
        <v>Same</v>
      </c>
    </row>
    <row r="20" spans="1:10" x14ac:dyDescent="0.2">
      <c r="A20" s="198" t="s">
        <v>523</v>
      </c>
      <c r="B20" s="395">
        <v>197</v>
      </c>
      <c r="C20" s="190">
        <f t="shared" si="1"/>
        <v>9.5</v>
      </c>
      <c r="D20" s="398">
        <f t="shared" si="2"/>
        <v>4.8223350253807105E-2</v>
      </c>
      <c r="E20" s="189">
        <f>VLOOKUP(A20,'2020 Pricing'!A:B,2,FALSE)</f>
        <v>187.5</v>
      </c>
      <c r="F20" s="189">
        <f>VLOOKUP(A20,'2020 Pricing'!A:C,3,FALSE)</f>
        <v>178.5</v>
      </c>
      <c r="G20" s="190">
        <f t="shared" si="3"/>
        <v>9</v>
      </c>
      <c r="H20" s="191">
        <f t="shared" si="4"/>
        <v>5.0420168067226892E-2</v>
      </c>
      <c r="I20" s="543">
        <f>_xlfn.XLOOKUP(A20,'SQ00 Conditions'!D:D,'SQ00 Conditions'!H:H,"Not Priced")</f>
        <v>197</v>
      </c>
      <c r="J20" t="str">
        <f t="shared" si="0"/>
        <v>Same</v>
      </c>
    </row>
    <row r="21" spans="1:10" x14ac:dyDescent="0.2">
      <c r="A21" s="198" t="s">
        <v>524</v>
      </c>
      <c r="B21" s="395">
        <v>187.5</v>
      </c>
      <c r="C21" s="190">
        <f t="shared" si="1"/>
        <v>9</v>
      </c>
      <c r="D21" s="398">
        <f t="shared" si="2"/>
        <v>4.8000000000000001E-2</v>
      </c>
      <c r="E21" s="189">
        <f>VLOOKUP(A21,'2020 Pricing'!A:B,2,FALSE)</f>
        <v>178.5</v>
      </c>
      <c r="F21" s="189">
        <f>VLOOKUP(A21,'2020 Pricing'!A:C,3,FALSE)</f>
        <v>170</v>
      </c>
      <c r="G21" s="190">
        <f t="shared" si="3"/>
        <v>8.5</v>
      </c>
      <c r="H21" s="191">
        <f t="shared" si="4"/>
        <v>0.05</v>
      </c>
      <c r="I21" s="543">
        <f>_xlfn.XLOOKUP(A21,'SQ00 Conditions'!D:D,'SQ00 Conditions'!H:H,"Not Priced")</f>
        <v>187.5</v>
      </c>
      <c r="J21" t="str">
        <f t="shared" si="0"/>
        <v>Same</v>
      </c>
    </row>
    <row r="22" spans="1:10" x14ac:dyDescent="0.2">
      <c r="A22" s="198" t="s">
        <v>525</v>
      </c>
      <c r="B22" s="395">
        <v>365</v>
      </c>
      <c r="C22" s="190">
        <f t="shared" si="1"/>
        <v>18</v>
      </c>
      <c r="D22" s="398">
        <f t="shared" si="2"/>
        <v>4.9315068493150684E-2</v>
      </c>
      <c r="E22" s="189">
        <f>VLOOKUP(A22,'2020 Pricing'!A:B,2,FALSE)</f>
        <v>347</v>
      </c>
      <c r="F22" s="189">
        <f>VLOOKUP(A22,'2020 Pricing'!A:C,3,FALSE)</f>
        <v>330</v>
      </c>
      <c r="G22" s="190">
        <f t="shared" si="3"/>
        <v>17</v>
      </c>
      <c r="H22" s="191">
        <f t="shared" si="4"/>
        <v>5.1515151515151514E-2</v>
      </c>
      <c r="I22" s="543">
        <f>_xlfn.XLOOKUP(A22,'SQ00 Conditions'!D:D,'SQ00 Conditions'!H:H,"Not Priced")</f>
        <v>365</v>
      </c>
      <c r="J22" t="str">
        <f t="shared" si="0"/>
        <v>Same</v>
      </c>
    </row>
    <row r="23" spans="1:10" x14ac:dyDescent="0.2">
      <c r="A23" s="198" t="s">
        <v>526</v>
      </c>
      <c r="B23" s="395">
        <v>394</v>
      </c>
      <c r="C23" s="190">
        <f t="shared" si="1"/>
        <v>19</v>
      </c>
      <c r="D23" s="398">
        <f t="shared" si="2"/>
        <v>4.8223350253807105E-2</v>
      </c>
      <c r="E23" s="189">
        <f>VLOOKUP(A23,'2020 Pricing'!A:B,2,FALSE)</f>
        <v>375</v>
      </c>
      <c r="F23" s="189">
        <f>VLOOKUP(A23,'2020 Pricing'!A:C,3,FALSE)</f>
        <v>357</v>
      </c>
      <c r="G23" s="190">
        <f t="shared" si="3"/>
        <v>18</v>
      </c>
      <c r="H23" s="191">
        <f t="shared" si="4"/>
        <v>5.0420168067226892E-2</v>
      </c>
      <c r="I23" s="543">
        <f>_xlfn.XLOOKUP(A23,'SQ00 Conditions'!D:D,'SQ00 Conditions'!H:H,"Not Priced")</f>
        <v>394</v>
      </c>
      <c r="J23" t="str">
        <f t="shared" si="0"/>
        <v>Same</v>
      </c>
    </row>
    <row r="24" spans="1:10" x14ac:dyDescent="0.2">
      <c r="A24" s="198" t="s">
        <v>1353</v>
      </c>
      <c r="B24" s="395">
        <v>350</v>
      </c>
      <c r="C24" s="190" t="e">
        <f t="shared" si="1"/>
        <v>#N/A</v>
      </c>
      <c r="D24" s="398" t="e">
        <f t="shared" si="2"/>
        <v>#N/A</v>
      </c>
      <c r="E24" s="189" t="e">
        <f>VLOOKUP(A24,'2020 Pricing'!A:B,2,FALSE)</f>
        <v>#N/A</v>
      </c>
      <c r="F24" s="189" t="e">
        <f>VLOOKUP(A24,'2020 Pricing'!A:C,3,FALSE)</f>
        <v>#N/A</v>
      </c>
      <c r="G24" s="190" t="e">
        <f t="shared" si="3"/>
        <v>#N/A</v>
      </c>
      <c r="H24" s="191" t="e">
        <f t="shared" si="4"/>
        <v>#N/A</v>
      </c>
      <c r="I24" s="543">
        <f>_xlfn.XLOOKUP(A24,'SQ00 Conditions'!D:D,'SQ00 Conditions'!H:H,"Not Priced")</f>
        <v>350</v>
      </c>
      <c r="J24" t="str">
        <f t="shared" si="0"/>
        <v>Same</v>
      </c>
    </row>
    <row r="25" spans="1:10" x14ac:dyDescent="0.2">
      <c r="A25" s="198" t="s">
        <v>1355</v>
      </c>
      <c r="B25" s="395">
        <v>315</v>
      </c>
      <c r="C25" s="190" t="e">
        <f t="shared" si="1"/>
        <v>#N/A</v>
      </c>
      <c r="D25" s="398" t="e">
        <f t="shared" si="2"/>
        <v>#N/A</v>
      </c>
      <c r="E25" s="189" t="e">
        <f>VLOOKUP(A25,'2020 Pricing'!A:B,2,FALSE)</f>
        <v>#N/A</v>
      </c>
      <c r="F25" s="189" t="e">
        <f>VLOOKUP(A25,'2020 Pricing'!A:C,3,FALSE)</f>
        <v>#N/A</v>
      </c>
      <c r="G25" s="190" t="e">
        <f t="shared" si="3"/>
        <v>#N/A</v>
      </c>
      <c r="H25" s="191" t="e">
        <f t="shared" si="4"/>
        <v>#N/A</v>
      </c>
      <c r="I25" s="543">
        <f>_xlfn.XLOOKUP(A25,'SQ00 Conditions'!D:D,'SQ00 Conditions'!H:H,"Not Priced")</f>
        <v>315</v>
      </c>
      <c r="J25" t="str">
        <f t="shared" si="0"/>
        <v>Same</v>
      </c>
    </row>
    <row r="26" spans="1:10" x14ac:dyDescent="0.2">
      <c r="A26" s="198" t="s">
        <v>1361</v>
      </c>
      <c r="B26" s="395">
        <v>189</v>
      </c>
      <c r="C26" s="190" t="e">
        <f t="shared" si="1"/>
        <v>#N/A</v>
      </c>
      <c r="D26" s="398" t="e">
        <f t="shared" si="2"/>
        <v>#N/A</v>
      </c>
      <c r="E26" s="189" t="e">
        <f>VLOOKUP(A26,'2020 Pricing'!A:B,2,FALSE)</f>
        <v>#N/A</v>
      </c>
      <c r="F26" s="189" t="e">
        <f>VLOOKUP(A26,'2020 Pricing'!A:C,3,FALSE)</f>
        <v>#N/A</v>
      </c>
      <c r="G26" s="190" t="e">
        <f t="shared" si="3"/>
        <v>#N/A</v>
      </c>
      <c r="H26" s="191" t="e">
        <f t="shared" si="4"/>
        <v>#N/A</v>
      </c>
      <c r="I26" s="543">
        <f>_xlfn.XLOOKUP(A26,'SQ00 Conditions'!D:D,'SQ00 Conditions'!H:H,"Not Priced")</f>
        <v>189</v>
      </c>
      <c r="J26" t="str">
        <f t="shared" si="0"/>
        <v>Same</v>
      </c>
    </row>
    <row r="27" spans="1:10" x14ac:dyDescent="0.2">
      <c r="A27" s="198" t="s">
        <v>527</v>
      </c>
      <c r="B27" s="395">
        <v>314</v>
      </c>
      <c r="C27" s="190">
        <f t="shared" si="1"/>
        <v>15</v>
      </c>
      <c r="D27" s="398">
        <f t="shared" si="2"/>
        <v>4.7770700636942678E-2</v>
      </c>
      <c r="E27" s="189">
        <f>VLOOKUP(A27,'2020 Pricing'!A:B,2,FALSE)</f>
        <v>299</v>
      </c>
      <c r="F27" s="189">
        <f>VLOOKUP(A27,'2020 Pricing'!A:C,3,FALSE)</f>
        <v>284</v>
      </c>
      <c r="G27" s="190">
        <f t="shared" si="3"/>
        <v>15</v>
      </c>
      <c r="H27" s="191">
        <f t="shared" si="4"/>
        <v>5.2816901408450703E-2</v>
      </c>
      <c r="I27" s="543">
        <f>_xlfn.XLOOKUP(A27,'SQ00 Conditions'!D:D,'SQ00 Conditions'!H:H,"Not Priced")</f>
        <v>314</v>
      </c>
      <c r="J27" t="str">
        <f t="shared" si="0"/>
        <v>Same</v>
      </c>
    </row>
    <row r="28" spans="1:10" x14ac:dyDescent="0.2">
      <c r="A28" s="198" t="s">
        <v>528</v>
      </c>
      <c r="B28" s="395">
        <v>287</v>
      </c>
      <c r="C28" s="190">
        <f t="shared" si="1"/>
        <v>14</v>
      </c>
      <c r="D28" s="398">
        <f t="shared" si="2"/>
        <v>4.878048780487805E-2</v>
      </c>
      <c r="E28" s="189">
        <f>VLOOKUP(A28,'2020 Pricing'!A:B,2,FALSE)</f>
        <v>273</v>
      </c>
      <c r="F28" s="189">
        <f>VLOOKUP(A28,'2020 Pricing'!A:C,3,FALSE)</f>
        <v>260</v>
      </c>
      <c r="G28" s="190">
        <f t="shared" si="3"/>
        <v>13</v>
      </c>
      <c r="H28" s="191">
        <f t="shared" si="4"/>
        <v>0.05</v>
      </c>
      <c r="I28" s="543">
        <f>_xlfn.XLOOKUP(A28,'SQ00 Conditions'!D:D,'SQ00 Conditions'!H:H,"Not Priced")</f>
        <v>287</v>
      </c>
      <c r="J28" t="str">
        <f t="shared" si="0"/>
        <v>Same</v>
      </c>
    </row>
    <row r="29" spans="1:10" x14ac:dyDescent="0.2">
      <c r="A29" s="198" t="s">
        <v>529</v>
      </c>
      <c r="B29" s="395">
        <v>464</v>
      </c>
      <c r="C29" s="190">
        <f t="shared" si="1"/>
        <v>23</v>
      </c>
      <c r="D29" s="398">
        <f t="shared" si="2"/>
        <v>4.9568965517241381E-2</v>
      </c>
      <c r="E29" s="189">
        <f>VLOOKUP(A29,'2020 Pricing'!A:B,2,FALSE)</f>
        <v>441</v>
      </c>
      <c r="F29" s="189">
        <f>VLOOKUP(A29,'2020 Pricing'!A:C,3,FALSE)</f>
        <v>420</v>
      </c>
      <c r="G29" s="190">
        <f t="shared" si="3"/>
        <v>21</v>
      </c>
      <c r="H29" s="191">
        <f t="shared" si="4"/>
        <v>0.05</v>
      </c>
      <c r="I29" s="543">
        <f>_xlfn.XLOOKUP(A29,'SQ00 Conditions'!D:D,'SQ00 Conditions'!H:H,"Not Priced")</f>
        <v>464</v>
      </c>
      <c r="J29" t="str">
        <f t="shared" si="0"/>
        <v>Same</v>
      </c>
    </row>
    <row r="30" spans="1:10" x14ac:dyDescent="0.2">
      <c r="A30" s="198" t="s">
        <v>530</v>
      </c>
      <c r="B30" s="395">
        <v>453</v>
      </c>
      <c r="C30" s="190">
        <f t="shared" si="1"/>
        <v>22</v>
      </c>
      <c r="D30" s="398">
        <f t="shared" si="2"/>
        <v>4.856512141280353E-2</v>
      </c>
      <c r="E30" s="189">
        <f>VLOOKUP(A30,'2020 Pricing'!A:B,2,FALSE)</f>
        <v>431</v>
      </c>
      <c r="F30" s="189">
        <f>VLOOKUP(A30,'2020 Pricing'!A:C,3,FALSE)</f>
        <v>410</v>
      </c>
      <c r="G30" s="190">
        <f t="shared" si="3"/>
        <v>21</v>
      </c>
      <c r="H30" s="191">
        <f t="shared" si="4"/>
        <v>5.1219512195121948E-2</v>
      </c>
      <c r="I30" s="543">
        <f>_xlfn.XLOOKUP(A30,'SQ00 Conditions'!D:D,'SQ00 Conditions'!H:H,"Not Priced")</f>
        <v>453</v>
      </c>
      <c r="J30" t="str">
        <f t="shared" si="0"/>
        <v>Same</v>
      </c>
    </row>
    <row r="31" spans="1:10" x14ac:dyDescent="0.2">
      <c r="A31" s="198" t="s">
        <v>535</v>
      </c>
      <c r="B31" s="395">
        <v>321</v>
      </c>
      <c r="C31" s="190">
        <f t="shared" si="1"/>
        <v>16</v>
      </c>
      <c r="D31" s="398">
        <f t="shared" si="2"/>
        <v>4.9844236760124609E-2</v>
      </c>
      <c r="E31" s="189">
        <f>VLOOKUP(A31,'2020 Pricing'!A:B,2,FALSE)</f>
        <v>305</v>
      </c>
      <c r="F31" s="189">
        <f>VLOOKUP(A31,'2020 Pricing'!A:C,3,FALSE)</f>
        <v>290</v>
      </c>
      <c r="G31" s="190">
        <f t="shared" si="3"/>
        <v>15</v>
      </c>
      <c r="H31" s="191">
        <f t="shared" si="4"/>
        <v>5.1724137931034482E-2</v>
      </c>
      <c r="I31" s="543">
        <f>_xlfn.XLOOKUP(A31,'SQ00 Conditions'!D:D,'SQ00 Conditions'!H:H,"Not Priced")</f>
        <v>321</v>
      </c>
      <c r="J31" t="str">
        <f t="shared" si="0"/>
        <v>Same</v>
      </c>
    </row>
    <row r="32" spans="1:10" x14ac:dyDescent="0.2">
      <c r="A32" s="198" t="s">
        <v>536</v>
      </c>
      <c r="B32" s="395">
        <v>309</v>
      </c>
      <c r="C32" s="190">
        <f t="shared" si="1"/>
        <v>15</v>
      </c>
      <c r="D32" s="398">
        <f t="shared" si="2"/>
        <v>4.8543689320388349E-2</v>
      </c>
      <c r="E32" s="189">
        <f>VLOOKUP(A32,'2020 Pricing'!A:B,2,FALSE)</f>
        <v>294</v>
      </c>
      <c r="F32" s="189">
        <f>VLOOKUP(A32,'2020 Pricing'!A:C,3,FALSE)</f>
        <v>280</v>
      </c>
      <c r="G32" s="190">
        <f t="shared" si="3"/>
        <v>14</v>
      </c>
      <c r="H32" s="191">
        <f t="shared" si="4"/>
        <v>0.05</v>
      </c>
      <c r="I32" s="543">
        <f>_xlfn.XLOOKUP(A32,'SQ00 Conditions'!D:D,'SQ00 Conditions'!H:H,"Not Priced")</f>
        <v>309</v>
      </c>
      <c r="J32" t="str">
        <f t="shared" si="0"/>
        <v>Same</v>
      </c>
    </row>
    <row r="33" spans="1:10" x14ac:dyDescent="0.2">
      <c r="A33" s="198" t="s">
        <v>537</v>
      </c>
      <c r="B33" s="395">
        <v>585</v>
      </c>
      <c r="C33" s="190">
        <f t="shared" si="1"/>
        <v>28</v>
      </c>
      <c r="D33" s="398">
        <f t="shared" si="2"/>
        <v>4.7863247863247867E-2</v>
      </c>
      <c r="E33" s="189">
        <f>VLOOKUP(A33,'2020 Pricing'!A:B,2,FALSE)</f>
        <v>557</v>
      </c>
      <c r="F33" s="189">
        <f>VLOOKUP(A33,'2020 Pricing'!A:C,3,FALSE)</f>
        <v>530</v>
      </c>
      <c r="G33" s="190">
        <f t="shared" si="3"/>
        <v>27</v>
      </c>
      <c r="H33" s="191">
        <f t="shared" si="4"/>
        <v>5.0943396226415097E-2</v>
      </c>
      <c r="I33" s="543">
        <f>_xlfn.XLOOKUP(A33,'SQ00 Conditions'!D:D,'SQ00 Conditions'!H:H,"Not Priced")</f>
        <v>585</v>
      </c>
      <c r="J33" t="str">
        <f t="shared" si="0"/>
        <v>Same</v>
      </c>
    </row>
    <row r="34" spans="1:10" x14ac:dyDescent="0.2">
      <c r="A34" s="198" t="s">
        <v>986</v>
      </c>
      <c r="B34" s="395">
        <v>536</v>
      </c>
      <c r="C34" s="190">
        <f t="shared" si="1"/>
        <v>26</v>
      </c>
      <c r="D34" s="398">
        <f t="shared" si="2"/>
        <v>4.8507462686567165E-2</v>
      </c>
      <c r="E34" s="189">
        <f>VLOOKUP(A34,'2020 Pricing'!A:B,2,FALSE)</f>
        <v>510</v>
      </c>
      <c r="F34" s="189" t="e">
        <f>VLOOKUP(A34,'2020 Pricing'!A:C,3,FALSE)</f>
        <v>#N/A</v>
      </c>
      <c r="G34" s="190" t="e">
        <f t="shared" si="3"/>
        <v>#N/A</v>
      </c>
      <c r="H34" s="191" t="e">
        <f t="shared" si="4"/>
        <v>#N/A</v>
      </c>
      <c r="I34" s="543">
        <f>_xlfn.XLOOKUP(A34,'SQ00 Conditions'!D:D,'SQ00 Conditions'!H:H,"Not Priced")</f>
        <v>536</v>
      </c>
      <c r="J34" t="str">
        <f t="shared" si="0"/>
        <v>Same</v>
      </c>
    </row>
    <row r="35" spans="1:10" x14ac:dyDescent="0.2">
      <c r="A35" s="198" t="s">
        <v>538</v>
      </c>
      <c r="B35" s="395">
        <v>221</v>
      </c>
      <c r="C35" s="190">
        <f t="shared" si="1"/>
        <v>11</v>
      </c>
      <c r="D35" s="398">
        <f t="shared" si="2"/>
        <v>4.9773755656108594E-2</v>
      </c>
      <c r="E35" s="189">
        <f>VLOOKUP(A35,'2020 Pricing'!A:B,2,FALSE)</f>
        <v>210</v>
      </c>
      <c r="F35" s="189">
        <f>VLOOKUP(A35,'2020 Pricing'!A:C,3,FALSE)</f>
        <v>200</v>
      </c>
      <c r="G35" s="190">
        <f t="shared" si="3"/>
        <v>10</v>
      </c>
      <c r="H35" s="191">
        <f t="shared" si="4"/>
        <v>0.05</v>
      </c>
      <c r="I35" s="543">
        <f>_xlfn.XLOOKUP(A35,'SQ00 Conditions'!D:D,'SQ00 Conditions'!H:H,"Not Priced")</f>
        <v>221</v>
      </c>
      <c r="J35" t="str">
        <f t="shared" si="0"/>
        <v>Same</v>
      </c>
    </row>
    <row r="36" spans="1:10" x14ac:dyDescent="0.2">
      <c r="A36" s="198" t="s">
        <v>539</v>
      </c>
      <c r="B36" s="395">
        <v>539</v>
      </c>
      <c r="C36" s="190">
        <f t="shared" si="1"/>
        <v>26</v>
      </c>
      <c r="D36" s="398">
        <f t="shared" si="2"/>
        <v>4.8237476808905382E-2</v>
      </c>
      <c r="E36" s="189">
        <f>VLOOKUP(A36,'2020 Pricing'!A:B,2,FALSE)</f>
        <v>513</v>
      </c>
      <c r="F36" s="189">
        <f>VLOOKUP(A36,'2020 Pricing'!A:C,3,FALSE)</f>
        <v>488</v>
      </c>
      <c r="G36" s="190">
        <f t="shared" si="3"/>
        <v>25</v>
      </c>
      <c r="H36" s="191">
        <f t="shared" si="4"/>
        <v>5.1229508196721313E-2</v>
      </c>
      <c r="I36" s="543">
        <f>_xlfn.XLOOKUP(A36,'SQ00 Conditions'!D:D,'SQ00 Conditions'!H:H,"Not Priced")</f>
        <v>539</v>
      </c>
      <c r="J36" t="str">
        <f t="shared" si="0"/>
        <v>Same</v>
      </c>
    </row>
    <row r="37" spans="1:10" x14ac:dyDescent="0.2">
      <c r="A37" s="198" t="s">
        <v>540</v>
      </c>
      <c r="B37" s="395">
        <v>548</v>
      </c>
      <c r="C37" s="190">
        <f t="shared" si="1"/>
        <v>27</v>
      </c>
      <c r="D37" s="398">
        <f t="shared" si="2"/>
        <v>4.9270072992700732E-2</v>
      </c>
      <c r="E37" s="189">
        <f>VLOOKUP(A37,'2020 Pricing'!A:B,2,FALSE)</f>
        <v>521</v>
      </c>
      <c r="F37" s="189">
        <f>VLOOKUP(A37,'2020 Pricing'!A:C,3,FALSE)</f>
        <v>496</v>
      </c>
      <c r="G37" s="190">
        <f t="shared" si="3"/>
        <v>25</v>
      </c>
      <c r="H37" s="191">
        <f t="shared" si="4"/>
        <v>5.040322580645161E-2</v>
      </c>
      <c r="I37" s="543">
        <f>_xlfn.XLOOKUP(A37,'SQ00 Conditions'!D:D,'SQ00 Conditions'!H:H,"Not Priced")</f>
        <v>548</v>
      </c>
      <c r="J37" t="str">
        <f t="shared" si="0"/>
        <v>Same</v>
      </c>
    </row>
    <row r="38" spans="1:10" x14ac:dyDescent="0.2">
      <c r="A38" s="198" t="s">
        <v>541</v>
      </c>
      <c r="B38" s="395">
        <v>481</v>
      </c>
      <c r="C38" s="190">
        <f t="shared" si="1"/>
        <v>0</v>
      </c>
      <c r="D38" s="398">
        <f t="shared" si="2"/>
        <v>0</v>
      </c>
      <c r="E38" s="189">
        <f>VLOOKUP(A38,'2020 Pricing'!A:B,2,FALSE)</f>
        <v>481</v>
      </c>
      <c r="F38" s="189" t="e">
        <f>VLOOKUP(A38,'2020 Pricing'!A:C,3,FALSE)</f>
        <v>#N/A</v>
      </c>
      <c r="G38" s="190" t="e">
        <f t="shared" si="3"/>
        <v>#N/A</v>
      </c>
      <c r="H38" s="191" t="e">
        <f t="shared" si="4"/>
        <v>#N/A</v>
      </c>
      <c r="I38" s="543">
        <f>_xlfn.XLOOKUP(A38,'SQ00 Conditions'!D:D,'SQ00 Conditions'!H:H,"Not Priced")</f>
        <v>481</v>
      </c>
      <c r="J38" t="str">
        <f t="shared" si="0"/>
        <v>Same</v>
      </c>
    </row>
    <row r="39" spans="1:10" x14ac:dyDescent="0.2">
      <c r="A39" s="198" t="s">
        <v>542</v>
      </c>
      <c r="B39" s="395">
        <v>696.5</v>
      </c>
      <c r="C39" s="190">
        <f t="shared" si="1"/>
        <v>0</v>
      </c>
      <c r="D39" s="398">
        <f t="shared" si="2"/>
        <v>0</v>
      </c>
      <c r="E39" s="189">
        <f>VLOOKUP(A39,'2020 Pricing'!A:B,2,FALSE)</f>
        <v>696.5</v>
      </c>
      <c r="F39" s="189" t="e">
        <f>VLOOKUP(A39,'2020 Pricing'!A:C,3,FALSE)</f>
        <v>#N/A</v>
      </c>
      <c r="G39" s="190" t="e">
        <f t="shared" si="3"/>
        <v>#N/A</v>
      </c>
      <c r="H39" s="191" t="e">
        <f t="shared" si="4"/>
        <v>#N/A</v>
      </c>
      <c r="I39" s="543">
        <f>_xlfn.XLOOKUP(A39,'SQ00 Conditions'!D:D,'SQ00 Conditions'!H:H,"Not Priced")</f>
        <v>696.5</v>
      </c>
      <c r="J39" t="str">
        <f t="shared" si="0"/>
        <v>Same</v>
      </c>
    </row>
    <row r="40" spans="1:10" x14ac:dyDescent="0.2">
      <c r="A40" s="198" t="s">
        <v>543</v>
      </c>
      <c r="B40" s="395">
        <v>348</v>
      </c>
      <c r="C40" s="190">
        <f t="shared" si="1"/>
        <v>0</v>
      </c>
      <c r="D40" s="398">
        <f t="shared" si="2"/>
        <v>0</v>
      </c>
      <c r="E40" s="189">
        <f>VLOOKUP(A40,'2020 Pricing'!A:B,2,FALSE)</f>
        <v>348</v>
      </c>
      <c r="F40" s="189" t="e">
        <f>VLOOKUP(A40,'2020 Pricing'!A:C,3,FALSE)</f>
        <v>#N/A</v>
      </c>
      <c r="G40" s="190" t="e">
        <f t="shared" si="3"/>
        <v>#N/A</v>
      </c>
      <c r="H40" s="191" t="e">
        <f t="shared" si="4"/>
        <v>#N/A</v>
      </c>
      <c r="I40" s="543">
        <f>_xlfn.XLOOKUP(A40,'SQ00 Conditions'!D:D,'SQ00 Conditions'!H:H,"Not Priced")</f>
        <v>348</v>
      </c>
      <c r="J40" t="str">
        <f t="shared" si="0"/>
        <v>Same</v>
      </c>
    </row>
    <row r="41" spans="1:10" x14ac:dyDescent="0.2">
      <c r="A41" s="198" t="s">
        <v>544</v>
      </c>
      <c r="B41" s="395">
        <v>647</v>
      </c>
      <c r="C41" s="190">
        <f t="shared" si="1"/>
        <v>0</v>
      </c>
      <c r="D41" s="398">
        <f t="shared" si="2"/>
        <v>0</v>
      </c>
      <c r="E41" s="189">
        <f>VLOOKUP(A41,'2020 Pricing'!A:B,2,FALSE)</f>
        <v>647</v>
      </c>
      <c r="F41" s="189" t="e">
        <f>VLOOKUP(A41,'2020 Pricing'!A:C,3,FALSE)</f>
        <v>#N/A</v>
      </c>
      <c r="G41" s="190" t="e">
        <f t="shared" si="3"/>
        <v>#N/A</v>
      </c>
      <c r="H41" s="191" t="e">
        <f t="shared" si="4"/>
        <v>#N/A</v>
      </c>
      <c r="I41" s="543">
        <f>_xlfn.XLOOKUP(A41,'SQ00 Conditions'!D:D,'SQ00 Conditions'!H:H,"Not Priced")</f>
        <v>647</v>
      </c>
      <c r="J41" t="str">
        <f t="shared" si="0"/>
        <v>Same</v>
      </c>
    </row>
    <row r="42" spans="1:10" x14ac:dyDescent="0.2">
      <c r="A42" s="198" t="s">
        <v>545</v>
      </c>
      <c r="B42" s="395">
        <v>718</v>
      </c>
      <c r="C42" s="190">
        <f t="shared" si="1"/>
        <v>0</v>
      </c>
      <c r="D42" s="398">
        <f t="shared" si="2"/>
        <v>0</v>
      </c>
      <c r="E42" s="189">
        <f>VLOOKUP(A42,'2020 Pricing'!A:B,2,FALSE)</f>
        <v>718</v>
      </c>
      <c r="F42" s="189" t="e">
        <f>VLOOKUP(A42,'2020 Pricing'!A:C,3,FALSE)</f>
        <v>#N/A</v>
      </c>
      <c r="G42" s="190" t="e">
        <f t="shared" si="3"/>
        <v>#N/A</v>
      </c>
      <c r="H42" s="191" t="e">
        <f t="shared" si="4"/>
        <v>#N/A</v>
      </c>
      <c r="I42" s="543">
        <f>_xlfn.XLOOKUP(A42,'SQ00 Conditions'!D:D,'SQ00 Conditions'!H:H,"Not Priced")</f>
        <v>718</v>
      </c>
      <c r="J42" t="str">
        <f t="shared" si="0"/>
        <v>Same</v>
      </c>
    </row>
    <row r="43" spans="1:10" x14ac:dyDescent="0.2">
      <c r="A43" s="198" t="s">
        <v>546</v>
      </c>
      <c r="B43" s="395">
        <v>401</v>
      </c>
      <c r="C43" s="190">
        <f t="shared" si="1"/>
        <v>20</v>
      </c>
      <c r="D43" s="398">
        <f t="shared" si="2"/>
        <v>4.9875311720698257E-2</v>
      </c>
      <c r="E43" s="189">
        <f>VLOOKUP(A43,'2020 Pricing'!A:B,2,FALSE)</f>
        <v>381</v>
      </c>
      <c r="F43" s="189">
        <f>VLOOKUP(A43,'2020 Pricing'!A:C,3,FALSE)</f>
        <v>362</v>
      </c>
      <c r="G43" s="190">
        <f t="shared" si="3"/>
        <v>19</v>
      </c>
      <c r="H43" s="191">
        <f t="shared" si="4"/>
        <v>5.2486187845303865E-2</v>
      </c>
      <c r="I43" s="543">
        <f>_xlfn.XLOOKUP(A43,'SQ00 Conditions'!D:D,'SQ00 Conditions'!H:H,"Not Priced")</f>
        <v>401</v>
      </c>
      <c r="J43" t="str">
        <f t="shared" si="0"/>
        <v>Same</v>
      </c>
    </row>
    <row r="44" spans="1:10" x14ac:dyDescent="0.2">
      <c r="A44" s="198" t="s">
        <v>547</v>
      </c>
      <c r="B44" s="395">
        <v>388</v>
      </c>
      <c r="C44" s="190">
        <f t="shared" si="1"/>
        <v>19</v>
      </c>
      <c r="D44" s="398">
        <f t="shared" si="2"/>
        <v>4.8969072164948453E-2</v>
      </c>
      <c r="E44" s="189">
        <f>VLOOKUP(A44,'2020 Pricing'!A:B,2,FALSE)</f>
        <v>369</v>
      </c>
      <c r="F44" s="189">
        <f>VLOOKUP(A44,'2020 Pricing'!A:C,3,FALSE)</f>
        <v>351</v>
      </c>
      <c r="G44" s="190">
        <f t="shared" si="3"/>
        <v>18</v>
      </c>
      <c r="H44" s="191">
        <f t="shared" si="4"/>
        <v>5.128205128205128E-2</v>
      </c>
      <c r="I44" s="543">
        <f>_xlfn.XLOOKUP(A44,'SQ00 Conditions'!D:D,'SQ00 Conditions'!H:H,"Not Priced")</f>
        <v>388</v>
      </c>
      <c r="J44" t="str">
        <f t="shared" si="0"/>
        <v>Same</v>
      </c>
    </row>
    <row r="45" spans="1:10" x14ac:dyDescent="0.2">
      <c r="A45" s="198" t="s">
        <v>548</v>
      </c>
      <c r="B45" s="395">
        <v>549.5</v>
      </c>
      <c r="C45" s="190">
        <f t="shared" si="1"/>
        <v>0</v>
      </c>
      <c r="D45" s="398">
        <f t="shared" si="2"/>
        <v>0</v>
      </c>
      <c r="E45" s="189">
        <f>VLOOKUP(A45,'2020 Pricing'!A:B,2,FALSE)</f>
        <v>549.5</v>
      </c>
      <c r="F45" s="189" t="e">
        <f>VLOOKUP(A45,'2020 Pricing'!A:C,3,FALSE)</f>
        <v>#N/A</v>
      </c>
      <c r="G45" s="190" t="e">
        <f t="shared" si="3"/>
        <v>#N/A</v>
      </c>
      <c r="H45" s="191" t="e">
        <f t="shared" si="4"/>
        <v>#N/A</v>
      </c>
      <c r="I45" s="543">
        <f>_xlfn.XLOOKUP(A45,'SQ00 Conditions'!D:D,'SQ00 Conditions'!H:H,"Not Priced")</f>
        <v>549.5</v>
      </c>
      <c r="J45" t="str">
        <f t="shared" si="0"/>
        <v>Same</v>
      </c>
    </row>
    <row r="46" spans="1:10" x14ac:dyDescent="0.2">
      <c r="A46" s="198" t="s">
        <v>988</v>
      </c>
      <c r="B46" s="395">
        <v>357</v>
      </c>
      <c r="C46" s="190">
        <f t="shared" si="1"/>
        <v>17</v>
      </c>
      <c r="D46" s="398">
        <f t="shared" si="2"/>
        <v>4.7619047619047616E-2</v>
      </c>
      <c r="E46" s="189">
        <f>VLOOKUP(A46,'2020 Pricing'!A:B,2,FALSE)</f>
        <v>340</v>
      </c>
      <c r="F46" s="189" t="e">
        <f>VLOOKUP(A46,'2020 Pricing'!A:C,3,FALSE)</f>
        <v>#N/A</v>
      </c>
      <c r="G46" s="190" t="e">
        <f t="shared" si="3"/>
        <v>#N/A</v>
      </c>
      <c r="H46" s="191" t="e">
        <f t="shared" si="4"/>
        <v>#N/A</v>
      </c>
      <c r="I46" s="543">
        <f>_xlfn.XLOOKUP(A46,'SQ00 Conditions'!D:D,'SQ00 Conditions'!H:H,"Not Priced")</f>
        <v>357</v>
      </c>
      <c r="J46" t="str">
        <f t="shared" si="0"/>
        <v>Same</v>
      </c>
    </row>
    <row r="47" spans="1:10" x14ac:dyDescent="0.2">
      <c r="A47" s="198" t="s">
        <v>990</v>
      </c>
      <c r="B47" s="395">
        <v>560</v>
      </c>
      <c r="C47" s="190">
        <f t="shared" si="1"/>
        <v>27</v>
      </c>
      <c r="D47" s="398">
        <f t="shared" si="2"/>
        <v>4.8214285714285716E-2</v>
      </c>
      <c r="E47" s="189">
        <f>VLOOKUP(A47,'2020 Pricing'!A:B,2,FALSE)</f>
        <v>533</v>
      </c>
      <c r="F47" s="189" t="e">
        <f>VLOOKUP(A47,'2020 Pricing'!A:C,3,FALSE)</f>
        <v>#N/A</v>
      </c>
      <c r="G47" s="190" t="e">
        <f t="shared" si="3"/>
        <v>#N/A</v>
      </c>
      <c r="H47" s="191" t="e">
        <f t="shared" si="4"/>
        <v>#N/A</v>
      </c>
      <c r="I47" s="543">
        <f>_xlfn.XLOOKUP(A47,'SQ00 Conditions'!D:D,'SQ00 Conditions'!H:H,"Not Priced")</f>
        <v>560</v>
      </c>
      <c r="J47" t="str">
        <f t="shared" si="0"/>
        <v>Same</v>
      </c>
    </row>
    <row r="48" spans="1:10" x14ac:dyDescent="0.2">
      <c r="A48" s="198" t="s">
        <v>549</v>
      </c>
      <c r="B48" s="395">
        <v>272</v>
      </c>
      <c r="C48" s="190">
        <f t="shared" si="1"/>
        <v>13</v>
      </c>
      <c r="D48" s="398">
        <f t="shared" si="2"/>
        <v>4.779411764705882E-2</v>
      </c>
      <c r="E48" s="189">
        <f>VLOOKUP(A48,'2020 Pricing'!A:B,2,FALSE)</f>
        <v>259</v>
      </c>
      <c r="F48" s="189">
        <f>VLOOKUP(A48,'2020 Pricing'!A:C,3,FALSE)</f>
        <v>246</v>
      </c>
      <c r="G48" s="190">
        <f t="shared" si="3"/>
        <v>13</v>
      </c>
      <c r="H48" s="191">
        <f t="shared" si="4"/>
        <v>5.2845528455284556E-2</v>
      </c>
      <c r="I48" s="543">
        <f>_xlfn.XLOOKUP(A48,'SQ00 Conditions'!D:D,'SQ00 Conditions'!H:H,"Not Priced")</f>
        <v>272</v>
      </c>
      <c r="J48" t="str">
        <f t="shared" si="0"/>
        <v>Same</v>
      </c>
    </row>
    <row r="49" spans="1:10" x14ac:dyDescent="0.2">
      <c r="A49" s="198" t="s">
        <v>550</v>
      </c>
      <c r="B49" s="395">
        <v>536</v>
      </c>
      <c r="C49" s="190">
        <f t="shared" si="1"/>
        <v>26</v>
      </c>
      <c r="D49" s="398">
        <f t="shared" si="2"/>
        <v>4.8507462686567165E-2</v>
      </c>
      <c r="E49" s="189">
        <f>VLOOKUP(A49,'2020 Pricing'!A:B,2,FALSE)</f>
        <v>510</v>
      </c>
      <c r="F49" s="189" t="e">
        <f>VLOOKUP(A49,'2020 Pricing'!A:C,3,FALSE)</f>
        <v>#N/A</v>
      </c>
      <c r="G49" s="190" t="e">
        <f t="shared" si="3"/>
        <v>#N/A</v>
      </c>
      <c r="H49" s="191" t="e">
        <f t="shared" si="4"/>
        <v>#N/A</v>
      </c>
      <c r="I49" s="543">
        <f>_xlfn.XLOOKUP(A49,'SQ00 Conditions'!D:D,'SQ00 Conditions'!H:H,"Not Priced")</f>
        <v>536</v>
      </c>
      <c r="J49" t="str">
        <f t="shared" si="0"/>
        <v>Same</v>
      </c>
    </row>
    <row r="50" spans="1:10" x14ac:dyDescent="0.2">
      <c r="A50" s="198" t="s">
        <v>551</v>
      </c>
      <c r="B50" s="395">
        <v>566</v>
      </c>
      <c r="C50" s="190">
        <f t="shared" si="1"/>
        <v>0</v>
      </c>
      <c r="D50" s="398">
        <f t="shared" si="2"/>
        <v>0</v>
      </c>
      <c r="E50" s="189">
        <f>VLOOKUP(A50,'2020 Pricing'!A:B,2,FALSE)</f>
        <v>566</v>
      </c>
      <c r="F50" s="189" t="e">
        <f>VLOOKUP(A50,'2020 Pricing'!A:C,3,FALSE)</f>
        <v>#N/A</v>
      </c>
      <c r="G50" s="190" t="e">
        <f t="shared" si="3"/>
        <v>#N/A</v>
      </c>
      <c r="H50" s="191" t="e">
        <f t="shared" si="4"/>
        <v>#N/A</v>
      </c>
      <c r="I50" s="543">
        <f>_xlfn.XLOOKUP(A50,'SQ00 Conditions'!D:D,'SQ00 Conditions'!H:H,"Not Priced")</f>
        <v>566</v>
      </c>
      <c r="J50" t="str">
        <f t="shared" si="0"/>
        <v>Same</v>
      </c>
    </row>
    <row r="51" spans="1:10" x14ac:dyDescent="0.2">
      <c r="A51" s="198" t="s">
        <v>992</v>
      </c>
      <c r="B51" s="395">
        <v>152.5</v>
      </c>
      <c r="C51" s="190">
        <f t="shared" si="1"/>
        <v>7.5</v>
      </c>
      <c r="D51" s="398">
        <f t="shared" si="2"/>
        <v>4.9180327868852458E-2</v>
      </c>
      <c r="E51" s="189">
        <f>VLOOKUP(A51,'2020 Pricing'!A:B,2,FALSE)</f>
        <v>145</v>
      </c>
      <c r="F51" s="189" t="e">
        <f>VLOOKUP(A51,'2020 Pricing'!A:C,3,FALSE)</f>
        <v>#N/A</v>
      </c>
      <c r="G51" s="190" t="e">
        <f t="shared" si="3"/>
        <v>#N/A</v>
      </c>
      <c r="H51" s="191" t="e">
        <f t="shared" si="4"/>
        <v>#N/A</v>
      </c>
      <c r="I51" s="543">
        <f>_xlfn.XLOOKUP(A51,'SQ00 Conditions'!D:D,'SQ00 Conditions'!H:H,"Not Priced")</f>
        <v>152.5</v>
      </c>
      <c r="J51" t="str">
        <f t="shared" si="0"/>
        <v>Same</v>
      </c>
    </row>
    <row r="52" spans="1:10" x14ac:dyDescent="0.2">
      <c r="A52" s="198" t="s">
        <v>993</v>
      </c>
      <c r="B52" s="395">
        <v>376</v>
      </c>
      <c r="C52" s="190">
        <f t="shared" si="1"/>
        <v>18.5</v>
      </c>
      <c r="D52" s="398">
        <f t="shared" si="2"/>
        <v>4.920212765957447E-2</v>
      </c>
      <c r="E52" s="189">
        <f>VLOOKUP(A52,'2020 Pricing'!A:B,2,FALSE)</f>
        <v>357.5</v>
      </c>
      <c r="F52" s="189" t="e">
        <f>VLOOKUP(A52,'2020 Pricing'!A:C,3,FALSE)</f>
        <v>#N/A</v>
      </c>
      <c r="G52" s="190" t="e">
        <f t="shared" si="3"/>
        <v>#N/A</v>
      </c>
      <c r="H52" s="191" t="e">
        <f t="shared" si="4"/>
        <v>#N/A</v>
      </c>
      <c r="I52" s="543">
        <f>_xlfn.XLOOKUP(A52,'SQ00 Conditions'!D:D,'SQ00 Conditions'!H:H,"Not Priced")</f>
        <v>376</v>
      </c>
      <c r="J52" t="str">
        <f t="shared" si="0"/>
        <v>Same</v>
      </c>
    </row>
    <row r="53" spans="1:10" x14ac:dyDescent="0.2">
      <c r="A53" s="198" t="s">
        <v>552</v>
      </c>
      <c r="B53" s="395">
        <v>607</v>
      </c>
      <c r="C53" s="190">
        <f t="shared" si="1"/>
        <v>29</v>
      </c>
      <c r="D53" s="398">
        <f t="shared" si="2"/>
        <v>4.7775947281713346E-2</v>
      </c>
      <c r="E53" s="189">
        <f>VLOOKUP(A53,'2020 Pricing'!A:B,2,FALSE)</f>
        <v>578</v>
      </c>
      <c r="F53" s="189">
        <f>VLOOKUP(A53,'2020 Pricing'!A:C,3,FALSE)</f>
        <v>550</v>
      </c>
      <c r="G53" s="190">
        <f t="shared" si="3"/>
        <v>28</v>
      </c>
      <c r="H53" s="191">
        <f t="shared" si="4"/>
        <v>5.0909090909090911E-2</v>
      </c>
      <c r="I53" s="543">
        <f>_xlfn.XLOOKUP(A53,'SQ00 Conditions'!D:D,'SQ00 Conditions'!H:H,"Not Priced")</f>
        <v>607</v>
      </c>
      <c r="J53" t="str">
        <f t="shared" si="0"/>
        <v>Same</v>
      </c>
    </row>
    <row r="54" spans="1:10" x14ac:dyDescent="0.2">
      <c r="A54" s="198" t="s">
        <v>553</v>
      </c>
      <c r="B54" s="395">
        <v>661</v>
      </c>
      <c r="C54" s="190">
        <f t="shared" si="1"/>
        <v>32</v>
      </c>
      <c r="D54" s="398">
        <f t="shared" si="2"/>
        <v>4.8411497730711045E-2</v>
      </c>
      <c r="E54" s="189">
        <f>VLOOKUP(A54,'2020 Pricing'!A:B,2,FALSE)</f>
        <v>629</v>
      </c>
      <c r="F54" s="189">
        <f>VLOOKUP(A54,'2020 Pricing'!A:C,3,FALSE)</f>
        <v>599</v>
      </c>
      <c r="G54" s="190">
        <f t="shared" si="3"/>
        <v>30</v>
      </c>
      <c r="H54" s="191">
        <f t="shared" si="4"/>
        <v>5.0083472454090151E-2</v>
      </c>
      <c r="I54" s="543">
        <f>_xlfn.XLOOKUP(A54,'SQ00 Conditions'!D:D,'SQ00 Conditions'!H:H,"Not Priced")</f>
        <v>661</v>
      </c>
      <c r="J54" t="str">
        <f t="shared" si="0"/>
        <v>Same</v>
      </c>
    </row>
    <row r="55" spans="1:10" x14ac:dyDescent="0.2">
      <c r="A55" s="198" t="s">
        <v>554</v>
      </c>
      <c r="B55" s="395">
        <v>585</v>
      </c>
      <c r="C55" s="190">
        <f t="shared" si="1"/>
        <v>28</v>
      </c>
      <c r="D55" s="398">
        <f t="shared" si="2"/>
        <v>4.7863247863247867E-2</v>
      </c>
      <c r="E55" s="189">
        <f>VLOOKUP(A55,'2020 Pricing'!A:B,2,FALSE)</f>
        <v>557</v>
      </c>
      <c r="F55" s="189">
        <f>VLOOKUP(A55,'2020 Pricing'!A:C,3,FALSE)</f>
        <v>530</v>
      </c>
      <c r="G55" s="190">
        <f t="shared" si="3"/>
        <v>27</v>
      </c>
      <c r="H55" s="191">
        <f t="shared" si="4"/>
        <v>5.0943396226415097E-2</v>
      </c>
      <c r="I55" s="543">
        <f>_xlfn.XLOOKUP(A55,'SQ00 Conditions'!D:D,'SQ00 Conditions'!H:H,"Not Priced")</f>
        <v>585</v>
      </c>
      <c r="J55" t="str">
        <f t="shared" si="0"/>
        <v>Same</v>
      </c>
    </row>
    <row r="56" spans="1:10" x14ac:dyDescent="0.2">
      <c r="A56" s="198" t="s">
        <v>555</v>
      </c>
      <c r="B56" s="395">
        <v>270</v>
      </c>
      <c r="C56" s="190">
        <f t="shared" si="1"/>
        <v>0</v>
      </c>
      <c r="D56" s="398">
        <f t="shared" si="2"/>
        <v>0</v>
      </c>
      <c r="E56" s="189">
        <f>VLOOKUP(A56,'2020 Pricing'!A:B,2,FALSE)</f>
        <v>270</v>
      </c>
      <c r="F56" s="189">
        <f>VLOOKUP(A56,'2020 Pricing'!A:C,3,FALSE)</f>
        <v>270</v>
      </c>
      <c r="G56" s="190">
        <f t="shared" si="3"/>
        <v>0</v>
      </c>
      <c r="H56" s="191">
        <f t="shared" si="4"/>
        <v>0</v>
      </c>
      <c r="I56" s="543">
        <f>_xlfn.XLOOKUP(A56,'SQ00 Conditions'!D:D,'SQ00 Conditions'!H:H,"Not Priced")</f>
        <v>270</v>
      </c>
      <c r="J56" t="str">
        <f t="shared" si="0"/>
        <v>Same</v>
      </c>
    </row>
    <row r="57" spans="1:10" x14ac:dyDescent="0.2">
      <c r="A57" s="198" t="s">
        <v>556</v>
      </c>
      <c r="B57" s="395">
        <v>256.5</v>
      </c>
      <c r="C57" s="190">
        <f t="shared" si="1"/>
        <v>0</v>
      </c>
      <c r="D57" s="398">
        <f t="shared" si="2"/>
        <v>0</v>
      </c>
      <c r="E57" s="189">
        <f>VLOOKUP(A57,'2020 Pricing'!A:B,2,FALSE)</f>
        <v>256.5</v>
      </c>
      <c r="F57" s="189">
        <f>VLOOKUP(A57,'2020 Pricing'!A:C,3,FALSE)</f>
        <v>256.5</v>
      </c>
      <c r="G57" s="190">
        <f t="shared" si="3"/>
        <v>0</v>
      </c>
      <c r="H57" s="191">
        <f t="shared" si="4"/>
        <v>0</v>
      </c>
      <c r="I57" s="543">
        <f>_xlfn.XLOOKUP(A57,'SQ00 Conditions'!D:D,'SQ00 Conditions'!H:H,"Not Priced")</f>
        <v>256.5</v>
      </c>
      <c r="J57" t="str">
        <f t="shared" si="0"/>
        <v>Same</v>
      </c>
    </row>
    <row r="58" spans="1:10" x14ac:dyDescent="0.2">
      <c r="A58" s="198" t="s">
        <v>557</v>
      </c>
      <c r="B58" s="395">
        <v>229.67</v>
      </c>
      <c r="C58" s="190">
        <f t="shared" si="1"/>
        <v>0</v>
      </c>
      <c r="D58" s="398">
        <f t="shared" si="2"/>
        <v>0</v>
      </c>
      <c r="E58" s="189">
        <f>VLOOKUP(A58,'2020 Pricing'!A:B,2,FALSE)</f>
        <v>229.67</v>
      </c>
      <c r="F58" s="189">
        <f>VLOOKUP(A58,'2020 Pricing'!A:C,3,FALSE)</f>
        <v>229.67</v>
      </c>
      <c r="G58" s="190">
        <f t="shared" si="3"/>
        <v>0</v>
      </c>
      <c r="H58" s="191">
        <f t="shared" si="4"/>
        <v>0</v>
      </c>
      <c r="I58" s="543">
        <f>_xlfn.XLOOKUP(A58,'SQ00 Conditions'!D:D,'SQ00 Conditions'!H:H,"Not Priced")</f>
        <v>229.67</v>
      </c>
      <c r="J58" t="str">
        <f t="shared" si="0"/>
        <v>Same</v>
      </c>
    </row>
    <row r="59" spans="1:10" x14ac:dyDescent="0.2">
      <c r="A59" s="198" t="s">
        <v>561</v>
      </c>
      <c r="B59" s="395">
        <v>530</v>
      </c>
      <c r="C59" s="190">
        <f t="shared" si="1"/>
        <v>0</v>
      </c>
      <c r="D59" s="398">
        <f t="shared" si="2"/>
        <v>0</v>
      </c>
      <c r="E59" s="189">
        <f>VLOOKUP(A59,'2020 Pricing'!A:B,2,FALSE)</f>
        <v>530</v>
      </c>
      <c r="F59" s="189">
        <f>VLOOKUP(A59,'2020 Pricing'!A:C,3,FALSE)</f>
        <v>530</v>
      </c>
      <c r="G59" s="190">
        <f t="shared" si="3"/>
        <v>0</v>
      </c>
      <c r="H59" s="191">
        <f t="shared" si="4"/>
        <v>0</v>
      </c>
      <c r="I59" s="543">
        <f>_xlfn.XLOOKUP(A59,'SQ00 Conditions'!D:D,'SQ00 Conditions'!H:H,"Not Priced")</f>
        <v>530</v>
      </c>
      <c r="J59" t="str">
        <f t="shared" si="0"/>
        <v>Same</v>
      </c>
    </row>
    <row r="60" spans="1:10" x14ac:dyDescent="0.2">
      <c r="A60" s="198" t="s">
        <v>562</v>
      </c>
      <c r="B60" s="395">
        <v>450.5</v>
      </c>
      <c r="C60" s="190">
        <f t="shared" si="1"/>
        <v>0</v>
      </c>
      <c r="D60" s="398">
        <f t="shared" si="2"/>
        <v>0</v>
      </c>
      <c r="E60" s="189">
        <f>VLOOKUP(A60,'2020 Pricing'!A:B,2,FALSE)</f>
        <v>450.5</v>
      </c>
      <c r="F60" s="189">
        <f>VLOOKUP(A60,'2020 Pricing'!A:C,3,FALSE)</f>
        <v>450.5</v>
      </c>
      <c r="G60" s="190">
        <f t="shared" si="3"/>
        <v>0</v>
      </c>
      <c r="H60" s="191">
        <f t="shared" si="4"/>
        <v>0</v>
      </c>
      <c r="I60" s="543">
        <f>_xlfn.XLOOKUP(A60,'SQ00 Conditions'!D:D,'SQ00 Conditions'!H:H,"Not Priced")</f>
        <v>450.5</v>
      </c>
      <c r="J60" t="str">
        <f t="shared" si="0"/>
        <v>Same</v>
      </c>
    </row>
    <row r="61" spans="1:10" x14ac:dyDescent="0.2">
      <c r="A61" s="198" t="s">
        <v>563</v>
      </c>
      <c r="B61" s="395">
        <v>386.9</v>
      </c>
      <c r="C61" s="190">
        <f t="shared" si="1"/>
        <v>0</v>
      </c>
      <c r="D61" s="398">
        <f t="shared" si="2"/>
        <v>0</v>
      </c>
      <c r="E61" s="189">
        <f>VLOOKUP(A61,'2020 Pricing'!A:B,2,FALSE)</f>
        <v>386.9</v>
      </c>
      <c r="F61" s="189">
        <f>VLOOKUP(A61,'2020 Pricing'!A:C,3,FALSE)</f>
        <v>386.9</v>
      </c>
      <c r="G61" s="190">
        <f t="shared" si="3"/>
        <v>0</v>
      </c>
      <c r="H61" s="191">
        <f t="shared" si="4"/>
        <v>0</v>
      </c>
      <c r="I61" s="543">
        <f>_xlfn.XLOOKUP(A61,'SQ00 Conditions'!D:D,'SQ00 Conditions'!H:H,"Not Priced")</f>
        <v>386.9</v>
      </c>
      <c r="J61" t="str">
        <f t="shared" si="0"/>
        <v>Same</v>
      </c>
    </row>
    <row r="62" spans="1:10" x14ac:dyDescent="0.2">
      <c r="A62" s="198" t="s">
        <v>564</v>
      </c>
      <c r="B62" s="395">
        <v>497</v>
      </c>
      <c r="C62" s="190">
        <f t="shared" si="1"/>
        <v>24</v>
      </c>
      <c r="D62" s="398">
        <f t="shared" si="2"/>
        <v>4.8289738430583498E-2</v>
      </c>
      <c r="E62" s="189">
        <f>VLOOKUP(A62,'2020 Pricing'!A:B,2,FALSE)</f>
        <v>473</v>
      </c>
      <c r="F62" s="189">
        <f>VLOOKUP(A62,'2020 Pricing'!A:C,3,FALSE)</f>
        <v>450</v>
      </c>
      <c r="G62" s="190">
        <f t="shared" si="3"/>
        <v>23</v>
      </c>
      <c r="H62" s="191">
        <f t="shared" si="4"/>
        <v>5.1111111111111114E-2</v>
      </c>
      <c r="I62" s="543">
        <f>_xlfn.XLOOKUP(A62,'SQ00 Conditions'!D:D,'SQ00 Conditions'!H:H,"Not Priced")</f>
        <v>497</v>
      </c>
      <c r="J62" t="str">
        <f t="shared" si="0"/>
        <v>Same</v>
      </c>
    </row>
    <row r="63" spans="1:10" x14ac:dyDescent="0.2">
      <c r="A63" s="198" t="s">
        <v>565</v>
      </c>
      <c r="B63" s="395">
        <v>464</v>
      </c>
      <c r="C63" s="190">
        <f t="shared" si="1"/>
        <v>23</v>
      </c>
      <c r="D63" s="398">
        <f t="shared" si="2"/>
        <v>4.9568965517241381E-2</v>
      </c>
      <c r="E63" s="189">
        <f>VLOOKUP(A63,'2020 Pricing'!A:B,2,FALSE)</f>
        <v>441</v>
      </c>
      <c r="F63" s="189">
        <f>VLOOKUP(A63,'2020 Pricing'!A:C,3,FALSE)</f>
        <v>420</v>
      </c>
      <c r="G63" s="190">
        <f t="shared" si="3"/>
        <v>21</v>
      </c>
      <c r="H63" s="191">
        <f t="shared" si="4"/>
        <v>0.05</v>
      </c>
      <c r="I63" s="543">
        <f>_xlfn.XLOOKUP(A63,'SQ00 Conditions'!D:D,'SQ00 Conditions'!H:H,"Not Priced")</f>
        <v>464</v>
      </c>
      <c r="J63" t="str">
        <f t="shared" si="0"/>
        <v>Same</v>
      </c>
    </row>
    <row r="64" spans="1:10" x14ac:dyDescent="0.2">
      <c r="A64" s="198" t="s">
        <v>566</v>
      </c>
      <c r="B64" s="395">
        <v>696</v>
      </c>
      <c r="C64" s="190">
        <f t="shared" si="1"/>
        <v>34</v>
      </c>
      <c r="D64" s="398">
        <f t="shared" si="2"/>
        <v>4.8850574712643681E-2</v>
      </c>
      <c r="E64" s="189">
        <f>VLOOKUP(A64,'2020 Pricing'!A:B,2,FALSE)</f>
        <v>662</v>
      </c>
      <c r="F64" s="189">
        <f>VLOOKUP(A64,'2020 Pricing'!A:C,3,FALSE)</f>
        <v>630</v>
      </c>
      <c r="G64" s="190">
        <f t="shared" si="3"/>
        <v>32</v>
      </c>
      <c r="H64" s="191">
        <f t="shared" si="4"/>
        <v>5.0793650793650794E-2</v>
      </c>
      <c r="I64" s="543">
        <f>_xlfn.XLOOKUP(A64,'SQ00 Conditions'!D:D,'SQ00 Conditions'!H:H,"Not Priced")</f>
        <v>696</v>
      </c>
      <c r="J64" t="str">
        <f t="shared" si="0"/>
        <v>Same</v>
      </c>
    </row>
    <row r="65" spans="1:10" x14ac:dyDescent="0.2">
      <c r="A65" s="198" t="s">
        <v>1002</v>
      </c>
      <c r="B65" s="395">
        <v>410</v>
      </c>
      <c r="C65" s="190">
        <f t="shared" si="1"/>
        <v>20</v>
      </c>
      <c r="D65" s="398">
        <f t="shared" si="2"/>
        <v>4.878048780487805E-2</v>
      </c>
      <c r="E65" s="189">
        <f>VLOOKUP(A65,'2020 Pricing'!A:B,2,FALSE)</f>
        <v>390</v>
      </c>
      <c r="F65" s="189" t="e">
        <f>VLOOKUP(A65,'2020 Pricing'!A:C,3,FALSE)</f>
        <v>#N/A</v>
      </c>
      <c r="G65" s="190" t="e">
        <f t="shared" si="3"/>
        <v>#N/A</v>
      </c>
      <c r="H65" s="191" t="e">
        <f t="shared" si="4"/>
        <v>#N/A</v>
      </c>
      <c r="I65" s="543">
        <f>_xlfn.XLOOKUP(A65,'SQ00 Conditions'!D:D,'SQ00 Conditions'!H:H,"Not Priced")</f>
        <v>410</v>
      </c>
      <c r="J65" t="str">
        <f t="shared" si="0"/>
        <v>Same</v>
      </c>
    </row>
    <row r="66" spans="1:10" x14ac:dyDescent="0.2">
      <c r="A66" s="198" t="s">
        <v>1004</v>
      </c>
      <c r="B66" s="395">
        <v>651</v>
      </c>
      <c r="C66" s="190">
        <f t="shared" si="1"/>
        <v>31</v>
      </c>
      <c r="D66" s="398">
        <f t="shared" si="2"/>
        <v>4.7619047619047616E-2</v>
      </c>
      <c r="E66" s="189">
        <f>VLOOKUP(A66,'2020 Pricing'!A:B,2,FALSE)</f>
        <v>620</v>
      </c>
      <c r="F66" s="189" t="e">
        <f>VLOOKUP(A66,'2020 Pricing'!A:C,3,FALSE)</f>
        <v>#N/A</v>
      </c>
      <c r="G66" s="190" t="e">
        <f t="shared" si="3"/>
        <v>#N/A</v>
      </c>
      <c r="H66" s="191" t="e">
        <f t="shared" si="4"/>
        <v>#N/A</v>
      </c>
      <c r="I66" s="543">
        <f>_xlfn.XLOOKUP(A66,'SQ00 Conditions'!D:D,'SQ00 Conditions'!H:H,"Not Priced")</f>
        <v>651</v>
      </c>
      <c r="J66" t="str">
        <f t="shared" ref="J66:J129" si="5">IF(I66=B66,"Same","Changed")</f>
        <v>Same</v>
      </c>
    </row>
    <row r="67" spans="1:10" x14ac:dyDescent="0.2">
      <c r="A67" s="198" t="s">
        <v>567</v>
      </c>
      <c r="B67" s="395">
        <v>321</v>
      </c>
      <c r="C67" s="190">
        <f t="shared" ref="C67:C130" si="6">B67-E67</f>
        <v>16</v>
      </c>
      <c r="D67" s="398">
        <f t="shared" ref="D67:D130" si="7">C67/B67</f>
        <v>4.9844236760124609E-2</v>
      </c>
      <c r="E67" s="189">
        <f>VLOOKUP(A67,'2020 Pricing'!A:B,2,FALSE)</f>
        <v>305</v>
      </c>
      <c r="F67" s="189">
        <f>VLOOKUP(A67,'2020 Pricing'!A:C,3,FALSE)</f>
        <v>290</v>
      </c>
      <c r="G67" s="190">
        <f t="shared" ref="G67:G130" si="8">E67-F67</f>
        <v>15</v>
      </c>
      <c r="H67" s="191">
        <f t="shared" ref="H67:H130" si="9">G67/F67</f>
        <v>5.1724137931034482E-2</v>
      </c>
      <c r="I67" s="543">
        <f>_xlfn.XLOOKUP(A67,'SQ00 Conditions'!D:D,'SQ00 Conditions'!H:H,"Not Priced")</f>
        <v>321</v>
      </c>
      <c r="J67" t="str">
        <f t="shared" si="5"/>
        <v>Same</v>
      </c>
    </row>
    <row r="68" spans="1:10" x14ac:dyDescent="0.2">
      <c r="A68" s="198" t="s">
        <v>568</v>
      </c>
      <c r="B68" s="395">
        <v>680</v>
      </c>
      <c r="C68" s="190">
        <f t="shared" si="6"/>
        <v>33</v>
      </c>
      <c r="D68" s="398">
        <f t="shared" si="7"/>
        <v>4.8529411764705883E-2</v>
      </c>
      <c r="E68" s="189">
        <f>VLOOKUP(A68,'2020 Pricing'!A:B,2,FALSE)</f>
        <v>647</v>
      </c>
      <c r="F68" s="189">
        <f>VLOOKUP(A68,'2020 Pricing'!A:C,3,FALSE)</f>
        <v>616</v>
      </c>
      <c r="G68" s="190">
        <f t="shared" si="8"/>
        <v>31</v>
      </c>
      <c r="H68" s="191">
        <f t="shared" si="9"/>
        <v>5.0324675324675328E-2</v>
      </c>
      <c r="I68" s="543">
        <f>_xlfn.XLOOKUP(A68,'SQ00 Conditions'!D:D,'SQ00 Conditions'!H:H,"Not Priced")</f>
        <v>680</v>
      </c>
      <c r="J68" t="str">
        <f t="shared" si="5"/>
        <v>Same</v>
      </c>
    </row>
    <row r="69" spans="1:10" x14ac:dyDescent="0.2">
      <c r="A69" s="198" t="s">
        <v>1338</v>
      </c>
      <c r="B69" s="395">
        <v>660</v>
      </c>
      <c r="C69" s="190" t="e">
        <f t="shared" si="6"/>
        <v>#N/A</v>
      </c>
      <c r="D69" s="398" t="e">
        <f t="shared" si="7"/>
        <v>#N/A</v>
      </c>
      <c r="E69" s="189" t="e">
        <f>VLOOKUP(A69,'2020 Pricing'!A:B,2,FALSE)</f>
        <v>#N/A</v>
      </c>
      <c r="F69" s="189" t="e">
        <f>VLOOKUP(A69,'2020 Pricing'!A:C,3,FALSE)</f>
        <v>#N/A</v>
      </c>
      <c r="G69" s="190" t="e">
        <f t="shared" si="8"/>
        <v>#N/A</v>
      </c>
      <c r="H69" s="191" t="e">
        <f t="shared" si="9"/>
        <v>#N/A</v>
      </c>
      <c r="I69" s="543">
        <f>_xlfn.XLOOKUP(A69,'SQ00 Conditions'!D:D,'SQ00 Conditions'!H:H,"Not Priced")</f>
        <v>660</v>
      </c>
      <c r="J69" t="str">
        <f t="shared" si="5"/>
        <v>Same</v>
      </c>
    </row>
    <row r="70" spans="1:10" x14ac:dyDescent="0.2">
      <c r="A70" s="198" t="s">
        <v>1340</v>
      </c>
      <c r="B70" s="395">
        <v>594</v>
      </c>
      <c r="C70" s="190" t="e">
        <f t="shared" si="6"/>
        <v>#N/A</v>
      </c>
      <c r="D70" s="398" t="e">
        <f t="shared" si="7"/>
        <v>#N/A</v>
      </c>
      <c r="E70" s="189" t="e">
        <f>VLOOKUP(A70,'2020 Pricing'!A:B,2,FALSE)</f>
        <v>#N/A</v>
      </c>
      <c r="F70" s="189" t="e">
        <f>VLOOKUP(A70,'2020 Pricing'!A:C,3,FALSE)</f>
        <v>#N/A</v>
      </c>
      <c r="G70" s="190" t="e">
        <f t="shared" si="8"/>
        <v>#N/A</v>
      </c>
      <c r="H70" s="191" t="e">
        <f t="shared" si="9"/>
        <v>#N/A</v>
      </c>
      <c r="I70" s="543">
        <f>_xlfn.XLOOKUP(A70,'SQ00 Conditions'!D:D,'SQ00 Conditions'!H:H,"Not Priced")</f>
        <v>594</v>
      </c>
      <c r="J70" t="str">
        <f t="shared" si="5"/>
        <v>Same</v>
      </c>
    </row>
    <row r="71" spans="1:10" x14ac:dyDescent="0.2">
      <c r="A71" s="198" t="s">
        <v>1346</v>
      </c>
      <c r="B71" s="395">
        <v>356</v>
      </c>
      <c r="C71" s="190" t="e">
        <f t="shared" si="6"/>
        <v>#N/A</v>
      </c>
      <c r="D71" s="398" t="e">
        <f t="shared" si="7"/>
        <v>#N/A</v>
      </c>
      <c r="E71" s="189" t="e">
        <f>VLOOKUP(A71,'2020 Pricing'!A:B,2,FALSE)</f>
        <v>#N/A</v>
      </c>
      <c r="F71" s="189" t="e">
        <f>VLOOKUP(A71,'2020 Pricing'!A:C,3,FALSE)</f>
        <v>#N/A</v>
      </c>
      <c r="G71" s="190" t="e">
        <f t="shared" si="8"/>
        <v>#N/A</v>
      </c>
      <c r="H71" s="191" t="e">
        <f t="shared" si="9"/>
        <v>#N/A</v>
      </c>
      <c r="I71" s="543">
        <f>_xlfn.XLOOKUP(A71,'SQ00 Conditions'!D:D,'SQ00 Conditions'!H:H,"Not Priced")</f>
        <v>356</v>
      </c>
      <c r="J71" t="str">
        <f t="shared" si="5"/>
        <v>Same</v>
      </c>
    </row>
    <row r="72" spans="1:10" x14ac:dyDescent="0.2">
      <c r="A72" s="198" t="s">
        <v>1006</v>
      </c>
      <c r="B72" s="395">
        <v>237</v>
      </c>
      <c r="C72" s="190">
        <f t="shared" si="6"/>
        <v>12</v>
      </c>
      <c r="D72" s="398">
        <f t="shared" si="7"/>
        <v>5.0632911392405063E-2</v>
      </c>
      <c r="E72" s="189">
        <f>VLOOKUP(A72,'2020 Pricing'!A:B,2,FALSE)</f>
        <v>225</v>
      </c>
      <c r="F72" s="189" t="e">
        <f>VLOOKUP(A72,'2020 Pricing'!A:C,3,FALSE)</f>
        <v>#N/A</v>
      </c>
      <c r="G72" s="190" t="e">
        <f t="shared" si="8"/>
        <v>#N/A</v>
      </c>
      <c r="H72" s="191" t="e">
        <f t="shared" si="9"/>
        <v>#N/A</v>
      </c>
      <c r="I72" s="543">
        <f>_xlfn.XLOOKUP(A72,'SQ00 Conditions'!D:D,'SQ00 Conditions'!H:H,"Not Priced")</f>
        <v>237</v>
      </c>
      <c r="J72" t="str">
        <f t="shared" si="5"/>
        <v>Same</v>
      </c>
    </row>
    <row r="73" spans="1:10" x14ac:dyDescent="0.2">
      <c r="A73" s="198" t="s">
        <v>1007</v>
      </c>
      <c r="B73" s="395">
        <v>444</v>
      </c>
      <c r="C73" s="190">
        <f t="shared" si="6"/>
        <v>21.5</v>
      </c>
      <c r="D73" s="398">
        <f t="shared" si="7"/>
        <v>4.8423423423423421E-2</v>
      </c>
      <c r="E73" s="189">
        <f>VLOOKUP(A73,'2020 Pricing'!A:B,2,FALSE)</f>
        <v>422.5</v>
      </c>
      <c r="F73" s="189" t="e">
        <f>VLOOKUP(A73,'2020 Pricing'!A:C,3,FALSE)</f>
        <v>#N/A</v>
      </c>
      <c r="G73" s="190" t="e">
        <f t="shared" si="8"/>
        <v>#N/A</v>
      </c>
      <c r="H73" s="191" t="e">
        <f t="shared" si="9"/>
        <v>#N/A</v>
      </c>
      <c r="I73" s="543">
        <f>_xlfn.XLOOKUP(A73,'SQ00 Conditions'!D:D,'SQ00 Conditions'!H:H,"Not Priced")</f>
        <v>444</v>
      </c>
      <c r="J73" t="str">
        <f t="shared" si="5"/>
        <v>Same</v>
      </c>
    </row>
    <row r="74" spans="1:10" x14ac:dyDescent="0.2">
      <c r="A74" s="198" t="s">
        <v>569</v>
      </c>
      <c r="B74" s="395">
        <v>718</v>
      </c>
      <c r="C74" s="190">
        <f t="shared" si="6"/>
        <v>35</v>
      </c>
      <c r="D74" s="398">
        <f t="shared" si="7"/>
        <v>4.8746518105849582E-2</v>
      </c>
      <c r="E74" s="189">
        <f>VLOOKUP(A74,'2020 Pricing'!A:B,2,FALSE)</f>
        <v>683</v>
      </c>
      <c r="F74" s="189">
        <f>VLOOKUP(A74,'2020 Pricing'!A:C,3,FALSE)</f>
        <v>650</v>
      </c>
      <c r="G74" s="190">
        <f t="shared" si="8"/>
        <v>33</v>
      </c>
      <c r="H74" s="191">
        <f t="shared" si="9"/>
        <v>5.0769230769230768E-2</v>
      </c>
      <c r="I74" s="543">
        <f>_xlfn.XLOOKUP(A74,'SQ00 Conditions'!D:D,'SQ00 Conditions'!H:H,"Not Priced")</f>
        <v>718</v>
      </c>
      <c r="J74" t="str">
        <f t="shared" si="5"/>
        <v>Same</v>
      </c>
    </row>
    <row r="75" spans="1:10" x14ac:dyDescent="0.2">
      <c r="A75" s="198" t="s">
        <v>572</v>
      </c>
      <c r="B75" s="395">
        <v>352</v>
      </c>
      <c r="C75" s="190">
        <f t="shared" si="6"/>
        <v>0</v>
      </c>
      <c r="D75" s="398">
        <f t="shared" si="7"/>
        <v>0</v>
      </c>
      <c r="E75" s="189">
        <f>VLOOKUP(A75,'2020 Pricing'!A:B,2,FALSE)</f>
        <v>352</v>
      </c>
      <c r="F75" s="189">
        <f>VLOOKUP(A75,'2020 Pricing'!A:C,3,FALSE)</f>
        <v>352</v>
      </c>
      <c r="G75" s="190">
        <f t="shared" si="8"/>
        <v>0</v>
      </c>
      <c r="H75" s="191">
        <f t="shared" si="9"/>
        <v>0</v>
      </c>
      <c r="I75" s="543">
        <f>_xlfn.XLOOKUP(A75,'SQ00 Conditions'!D:D,'SQ00 Conditions'!H:H,"Not Priced")</f>
        <v>352</v>
      </c>
      <c r="J75" t="str">
        <f t="shared" si="5"/>
        <v>Same</v>
      </c>
    </row>
    <row r="76" spans="1:10" x14ac:dyDescent="0.2">
      <c r="A76" s="198" t="s">
        <v>573</v>
      </c>
      <c r="B76" s="395">
        <v>317</v>
      </c>
      <c r="C76" s="190">
        <f t="shared" si="6"/>
        <v>0</v>
      </c>
      <c r="D76" s="398">
        <f t="shared" si="7"/>
        <v>0</v>
      </c>
      <c r="E76" s="189">
        <f>VLOOKUP(A76,'2020 Pricing'!A:B,2,FALSE)</f>
        <v>317</v>
      </c>
      <c r="F76" s="189">
        <f>VLOOKUP(A76,'2020 Pricing'!A:C,3,FALSE)</f>
        <v>317</v>
      </c>
      <c r="G76" s="190">
        <f t="shared" si="8"/>
        <v>0</v>
      </c>
      <c r="H76" s="191">
        <f t="shared" si="9"/>
        <v>0</v>
      </c>
      <c r="I76" s="543">
        <f>_xlfn.XLOOKUP(A76,'SQ00 Conditions'!D:D,'SQ00 Conditions'!H:H,"Not Priced")</f>
        <v>317</v>
      </c>
      <c r="J76" t="str">
        <f t="shared" si="5"/>
        <v>Same</v>
      </c>
    </row>
    <row r="77" spans="1:10" x14ac:dyDescent="0.2">
      <c r="A77" s="198" t="s">
        <v>974</v>
      </c>
      <c r="B77" s="395">
        <v>280</v>
      </c>
      <c r="C77" s="190">
        <f t="shared" si="6"/>
        <v>0</v>
      </c>
      <c r="D77" s="398">
        <f t="shared" si="7"/>
        <v>0</v>
      </c>
      <c r="E77" s="189">
        <f>VLOOKUP(A77,'2020 Pricing'!A:B,2,FALSE)</f>
        <v>280</v>
      </c>
      <c r="F77" s="189" t="e">
        <f>VLOOKUP(A77,'2020 Pricing'!A:C,3,FALSE)</f>
        <v>#N/A</v>
      </c>
      <c r="G77" s="190" t="e">
        <f t="shared" si="8"/>
        <v>#N/A</v>
      </c>
      <c r="H77" s="191" t="e">
        <f t="shared" si="9"/>
        <v>#N/A</v>
      </c>
      <c r="I77" s="543">
        <f>_xlfn.XLOOKUP(A77,'SQ00 Conditions'!D:D,'SQ00 Conditions'!H:H,"Not Priced")</f>
        <v>280</v>
      </c>
      <c r="J77" t="str">
        <f t="shared" si="5"/>
        <v>Same</v>
      </c>
    </row>
    <row r="78" spans="1:10" x14ac:dyDescent="0.2">
      <c r="A78" s="198" t="s">
        <v>574</v>
      </c>
      <c r="B78" s="395">
        <v>242</v>
      </c>
      <c r="C78" s="190">
        <f t="shared" si="6"/>
        <v>0</v>
      </c>
      <c r="D78" s="398">
        <f t="shared" si="7"/>
        <v>0</v>
      </c>
      <c r="E78" s="189">
        <f>VLOOKUP(A78,'2020 Pricing'!A:B,2,FALSE)</f>
        <v>242</v>
      </c>
      <c r="F78" s="189">
        <f>VLOOKUP(A78,'2020 Pricing'!A:C,3,FALSE)</f>
        <v>242</v>
      </c>
      <c r="G78" s="190">
        <f t="shared" si="8"/>
        <v>0</v>
      </c>
      <c r="H78" s="191">
        <f t="shared" si="9"/>
        <v>0</v>
      </c>
      <c r="I78" s="543">
        <f>_xlfn.XLOOKUP(A78,'SQ00 Conditions'!D:D,'SQ00 Conditions'!H:H,"Not Priced")</f>
        <v>242</v>
      </c>
      <c r="J78" t="str">
        <f t="shared" si="5"/>
        <v>Same</v>
      </c>
    </row>
    <row r="79" spans="1:10" x14ac:dyDescent="0.2">
      <c r="A79" s="198" t="s">
        <v>1447</v>
      </c>
      <c r="B79" s="395">
        <v>350</v>
      </c>
      <c r="C79" s="190" t="e">
        <f t="shared" si="6"/>
        <v>#N/A</v>
      </c>
      <c r="D79" s="398" t="e">
        <f t="shared" si="7"/>
        <v>#N/A</v>
      </c>
      <c r="E79" s="189" t="e">
        <f>VLOOKUP(A79,'2020 Pricing'!A:B,2,FALSE)</f>
        <v>#N/A</v>
      </c>
      <c r="F79" s="189" t="e">
        <f>VLOOKUP(A79,'2020 Pricing'!A:C,3,FALSE)</f>
        <v>#N/A</v>
      </c>
      <c r="G79" s="190" t="e">
        <f t="shared" si="8"/>
        <v>#N/A</v>
      </c>
      <c r="H79" s="191" t="e">
        <f t="shared" si="9"/>
        <v>#N/A</v>
      </c>
      <c r="I79" s="543">
        <f>_xlfn.XLOOKUP(A79,'SQ00 Conditions'!D:D,'SQ00 Conditions'!H:H,"Not Priced")</f>
        <v>350</v>
      </c>
      <c r="J79" t="str">
        <f t="shared" si="5"/>
        <v>Same</v>
      </c>
    </row>
    <row r="80" spans="1:10" x14ac:dyDescent="0.2">
      <c r="A80" s="198" t="s">
        <v>1449</v>
      </c>
      <c r="B80" s="395">
        <v>315</v>
      </c>
      <c r="C80" s="190" t="e">
        <f t="shared" si="6"/>
        <v>#N/A</v>
      </c>
      <c r="D80" s="398" t="e">
        <f t="shared" si="7"/>
        <v>#N/A</v>
      </c>
      <c r="E80" s="189" t="e">
        <f>VLOOKUP(A80,'2020 Pricing'!A:B,2,FALSE)</f>
        <v>#N/A</v>
      </c>
      <c r="F80" s="189" t="e">
        <f>VLOOKUP(A80,'2020 Pricing'!A:C,3,FALSE)</f>
        <v>#N/A</v>
      </c>
      <c r="G80" s="190" t="e">
        <f t="shared" si="8"/>
        <v>#N/A</v>
      </c>
      <c r="H80" s="191" t="e">
        <f t="shared" si="9"/>
        <v>#N/A</v>
      </c>
      <c r="I80" s="543">
        <f>_xlfn.XLOOKUP(A80,'SQ00 Conditions'!D:D,'SQ00 Conditions'!H:H,"Not Priced")</f>
        <v>315</v>
      </c>
      <c r="J80" t="str">
        <f t="shared" si="5"/>
        <v>Same</v>
      </c>
    </row>
    <row r="81" spans="1:10" x14ac:dyDescent="0.2">
      <c r="A81" s="198" t="s">
        <v>1451</v>
      </c>
      <c r="B81" s="395">
        <v>189</v>
      </c>
      <c r="C81" s="190" t="e">
        <f t="shared" si="6"/>
        <v>#N/A</v>
      </c>
      <c r="D81" s="398" t="e">
        <f t="shared" si="7"/>
        <v>#N/A</v>
      </c>
      <c r="E81" s="189" t="e">
        <f>VLOOKUP(A81,'2020 Pricing'!A:B,2,FALSE)</f>
        <v>#N/A</v>
      </c>
      <c r="F81" s="189" t="e">
        <f>VLOOKUP(A81,'2020 Pricing'!A:C,3,FALSE)</f>
        <v>#N/A</v>
      </c>
      <c r="G81" s="190" t="e">
        <f t="shared" si="8"/>
        <v>#N/A</v>
      </c>
      <c r="H81" s="191" t="e">
        <f t="shared" si="9"/>
        <v>#N/A</v>
      </c>
      <c r="I81" s="543">
        <f>_xlfn.XLOOKUP(A81,'SQ00 Conditions'!D:D,'SQ00 Conditions'!H:H,"Not Priced")</f>
        <v>189</v>
      </c>
      <c r="J81" t="str">
        <f t="shared" si="5"/>
        <v>Same</v>
      </c>
    </row>
    <row r="82" spans="1:10" x14ac:dyDescent="0.2">
      <c r="A82" s="198" t="s">
        <v>1453</v>
      </c>
      <c r="B82" s="395">
        <v>415</v>
      </c>
      <c r="C82" s="190" t="e">
        <f t="shared" si="6"/>
        <v>#N/A</v>
      </c>
      <c r="D82" s="398" t="e">
        <f t="shared" si="7"/>
        <v>#N/A</v>
      </c>
      <c r="E82" s="189" t="e">
        <f>VLOOKUP(A82,'2020 Pricing'!A:B,2,FALSE)</f>
        <v>#N/A</v>
      </c>
      <c r="F82" s="189" t="e">
        <f>VLOOKUP(A82,'2020 Pricing'!A:C,3,FALSE)</f>
        <v>#N/A</v>
      </c>
      <c r="G82" s="190" t="e">
        <f t="shared" si="8"/>
        <v>#N/A</v>
      </c>
      <c r="H82" s="191" t="e">
        <f t="shared" si="9"/>
        <v>#N/A</v>
      </c>
      <c r="I82" s="543">
        <f>_xlfn.XLOOKUP(A82,'SQ00 Conditions'!D:D,'SQ00 Conditions'!H:H,"Not Priced")</f>
        <v>415</v>
      </c>
      <c r="J82" t="str">
        <f t="shared" si="5"/>
        <v>Same</v>
      </c>
    </row>
    <row r="83" spans="1:10" x14ac:dyDescent="0.2">
      <c r="A83" s="198" t="s">
        <v>1455</v>
      </c>
      <c r="B83" s="395">
        <v>374</v>
      </c>
      <c r="C83" s="190" t="e">
        <f t="shared" si="6"/>
        <v>#N/A</v>
      </c>
      <c r="D83" s="398" t="e">
        <f t="shared" si="7"/>
        <v>#N/A</v>
      </c>
      <c r="E83" s="189" t="e">
        <f>VLOOKUP(A83,'2020 Pricing'!A:B,2,FALSE)</f>
        <v>#N/A</v>
      </c>
      <c r="F83" s="189" t="e">
        <f>VLOOKUP(A83,'2020 Pricing'!A:C,3,FALSE)</f>
        <v>#N/A</v>
      </c>
      <c r="G83" s="190" t="e">
        <f t="shared" si="8"/>
        <v>#N/A</v>
      </c>
      <c r="H83" s="191" t="e">
        <f t="shared" si="9"/>
        <v>#N/A</v>
      </c>
      <c r="I83" s="543">
        <f>_xlfn.XLOOKUP(A83,'SQ00 Conditions'!D:D,'SQ00 Conditions'!H:H,"Not Priced")</f>
        <v>374</v>
      </c>
      <c r="J83" t="str">
        <f t="shared" si="5"/>
        <v>Same</v>
      </c>
    </row>
    <row r="84" spans="1:10" x14ac:dyDescent="0.2">
      <c r="A84" s="198" t="s">
        <v>1457</v>
      </c>
      <c r="B84" s="395">
        <v>224</v>
      </c>
      <c r="C84" s="190" t="e">
        <f t="shared" si="6"/>
        <v>#N/A</v>
      </c>
      <c r="D84" s="398" t="e">
        <f t="shared" si="7"/>
        <v>#N/A</v>
      </c>
      <c r="E84" s="189" t="e">
        <f>VLOOKUP(A84,'2020 Pricing'!A:B,2,FALSE)</f>
        <v>#N/A</v>
      </c>
      <c r="F84" s="189" t="e">
        <f>VLOOKUP(A84,'2020 Pricing'!A:C,3,FALSE)</f>
        <v>#N/A</v>
      </c>
      <c r="G84" s="190" t="e">
        <f t="shared" si="8"/>
        <v>#N/A</v>
      </c>
      <c r="H84" s="191" t="e">
        <f t="shared" si="9"/>
        <v>#N/A</v>
      </c>
      <c r="I84" s="543">
        <f>_xlfn.XLOOKUP(A84,'SQ00 Conditions'!D:D,'SQ00 Conditions'!H:H,"Not Priced")</f>
        <v>224</v>
      </c>
      <c r="J84" t="str">
        <f t="shared" si="5"/>
        <v>Same</v>
      </c>
    </row>
    <row r="85" spans="1:10" x14ac:dyDescent="0.2">
      <c r="A85" s="198" t="s">
        <v>1202</v>
      </c>
      <c r="B85" s="395">
        <v>176</v>
      </c>
      <c r="C85" s="190">
        <f t="shared" si="6"/>
        <v>0</v>
      </c>
      <c r="D85" s="398">
        <f t="shared" si="7"/>
        <v>0</v>
      </c>
      <c r="E85" s="189">
        <f>VLOOKUP(A85,'2020 Pricing'!A:B,2,FALSE)</f>
        <v>176</v>
      </c>
      <c r="F85" s="189" t="e">
        <f>VLOOKUP(A85,'2020 Pricing'!A:C,3,FALSE)</f>
        <v>#N/A</v>
      </c>
      <c r="G85" s="190" t="e">
        <f t="shared" si="8"/>
        <v>#N/A</v>
      </c>
      <c r="H85" s="191" t="e">
        <f t="shared" si="9"/>
        <v>#N/A</v>
      </c>
      <c r="I85" s="543">
        <f>_xlfn.XLOOKUP(A85,'SQ00 Conditions'!D:D,'SQ00 Conditions'!H:H,"Not Priced")</f>
        <v>176</v>
      </c>
      <c r="J85" t="str">
        <f t="shared" si="5"/>
        <v>Same</v>
      </c>
    </row>
    <row r="86" spans="1:10" x14ac:dyDescent="0.2">
      <c r="A86" s="198" t="s">
        <v>575</v>
      </c>
      <c r="B86" s="395">
        <v>418</v>
      </c>
      <c r="C86" s="190">
        <f t="shared" si="6"/>
        <v>0</v>
      </c>
      <c r="D86" s="398">
        <f t="shared" si="7"/>
        <v>0</v>
      </c>
      <c r="E86" s="189">
        <f>VLOOKUP(A86,'2020 Pricing'!A:B,2,FALSE)</f>
        <v>418</v>
      </c>
      <c r="F86" s="189">
        <f>VLOOKUP(A86,'2020 Pricing'!A:C,3,FALSE)</f>
        <v>418</v>
      </c>
      <c r="G86" s="190">
        <f t="shared" si="8"/>
        <v>0</v>
      </c>
      <c r="H86" s="191">
        <f t="shared" si="9"/>
        <v>0</v>
      </c>
      <c r="I86" s="543">
        <f>_xlfn.XLOOKUP(A86,'SQ00 Conditions'!D:D,'SQ00 Conditions'!H:H,"Not Priced")</f>
        <v>418</v>
      </c>
      <c r="J86" t="str">
        <f t="shared" si="5"/>
        <v>Same</v>
      </c>
    </row>
    <row r="87" spans="1:10" x14ac:dyDescent="0.2">
      <c r="A87" s="198" t="s">
        <v>576</v>
      </c>
      <c r="B87" s="395">
        <v>451</v>
      </c>
      <c r="C87" s="190">
        <f t="shared" si="6"/>
        <v>0</v>
      </c>
      <c r="D87" s="398">
        <f t="shared" si="7"/>
        <v>0</v>
      </c>
      <c r="E87" s="189">
        <f>VLOOKUP(A87,'2020 Pricing'!A:B,2,FALSE)</f>
        <v>451</v>
      </c>
      <c r="F87" s="189">
        <f>VLOOKUP(A87,'2020 Pricing'!A:C,3,FALSE)</f>
        <v>451</v>
      </c>
      <c r="G87" s="190">
        <f t="shared" si="8"/>
        <v>0</v>
      </c>
      <c r="H87" s="191">
        <f t="shared" si="9"/>
        <v>0</v>
      </c>
      <c r="I87" s="543">
        <f>_xlfn.XLOOKUP(A87,'SQ00 Conditions'!D:D,'SQ00 Conditions'!H:H,"Not Priced")</f>
        <v>451</v>
      </c>
      <c r="J87" t="str">
        <f t="shared" si="5"/>
        <v>Same</v>
      </c>
    </row>
    <row r="88" spans="1:10" x14ac:dyDescent="0.2">
      <c r="A88" s="198" t="s">
        <v>976</v>
      </c>
      <c r="B88" s="395">
        <v>335</v>
      </c>
      <c r="C88" s="190">
        <f t="shared" si="6"/>
        <v>0.60000000000002274</v>
      </c>
      <c r="D88" s="398">
        <f t="shared" si="7"/>
        <v>1.7910447761194709E-3</v>
      </c>
      <c r="E88" s="189">
        <f>VLOOKUP(A88,'2020 Pricing'!A:B,2,FALSE)</f>
        <v>334.4</v>
      </c>
      <c r="F88" s="189" t="e">
        <f>VLOOKUP(A88,'2020 Pricing'!A:C,3,FALSE)</f>
        <v>#N/A</v>
      </c>
      <c r="G88" s="190" t="e">
        <f t="shared" si="8"/>
        <v>#N/A</v>
      </c>
      <c r="H88" s="191" t="e">
        <f t="shared" si="9"/>
        <v>#N/A</v>
      </c>
      <c r="I88" s="543">
        <f>_xlfn.XLOOKUP(A88,'SQ00 Conditions'!D:D,'SQ00 Conditions'!H:H,"Not Priced")</f>
        <v>335</v>
      </c>
      <c r="J88" t="str">
        <f t="shared" si="5"/>
        <v>Same</v>
      </c>
    </row>
    <row r="89" spans="1:10" x14ac:dyDescent="0.2">
      <c r="A89" s="198" t="s">
        <v>577</v>
      </c>
      <c r="B89" s="395">
        <v>286</v>
      </c>
      <c r="C89" s="190">
        <f t="shared" si="6"/>
        <v>0</v>
      </c>
      <c r="D89" s="398">
        <f t="shared" si="7"/>
        <v>0</v>
      </c>
      <c r="E89" s="189">
        <f>VLOOKUP(A89,'2020 Pricing'!A:B,2,FALSE)</f>
        <v>286</v>
      </c>
      <c r="F89" s="189">
        <f>VLOOKUP(A89,'2020 Pricing'!A:C,3,FALSE)</f>
        <v>286</v>
      </c>
      <c r="G89" s="190">
        <f t="shared" si="8"/>
        <v>0</v>
      </c>
      <c r="H89" s="191">
        <f t="shared" si="9"/>
        <v>0</v>
      </c>
      <c r="I89" s="543">
        <f>_xlfn.XLOOKUP(A89,'SQ00 Conditions'!D:D,'SQ00 Conditions'!H:H,"Not Priced")</f>
        <v>286</v>
      </c>
      <c r="J89" t="str">
        <f t="shared" si="5"/>
        <v>Same</v>
      </c>
    </row>
    <row r="90" spans="1:10" x14ac:dyDescent="0.2">
      <c r="A90" s="198" t="s">
        <v>1203</v>
      </c>
      <c r="B90" s="395">
        <v>272</v>
      </c>
      <c r="C90" s="190">
        <f t="shared" si="6"/>
        <v>0.30000000000001137</v>
      </c>
      <c r="D90" s="398">
        <f t="shared" si="7"/>
        <v>1.1029411764706301E-3</v>
      </c>
      <c r="E90" s="189">
        <f>VLOOKUP(A90,'2020 Pricing'!A:B,2,FALSE)</f>
        <v>271.7</v>
      </c>
      <c r="F90" s="189" t="e">
        <f>VLOOKUP(A90,'2020 Pricing'!A:C,3,FALSE)</f>
        <v>#N/A</v>
      </c>
      <c r="G90" s="190" t="e">
        <f t="shared" si="8"/>
        <v>#N/A</v>
      </c>
      <c r="H90" s="191" t="e">
        <f t="shared" si="9"/>
        <v>#N/A</v>
      </c>
      <c r="I90" s="543">
        <f>_xlfn.XLOOKUP(A90,'SQ00 Conditions'!D:D,'SQ00 Conditions'!H:H,"Not Priced")</f>
        <v>272</v>
      </c>
      <c r="J90" t="str">
        <f t="shared" si="5"/>
        <v>Same</v>
      </c>
    </row>
    <row r="91" spans="1:10" x14ac:dyDescent="0.2">
      <c r="A91" s="198" t="s">
        <v>584</v>
      </c>
      <c r="B91" s="395">
        <v>470</v>
      </c>
      <c r="C91" s="190">
        <f t="shared" si="6"/>
        <v>0</v>
      </c>
      <c r="D91" s="398">
        <f t="shared" si="7"/>
        <v>0</v>
      </c>
      <c r="E91" s="189">
        <f>VLOOKUP(A91,'2020 Pricing'!A:B,2,FALSE)</f>
        <v>470</v>
      </c>
      <c r="F91" s="189">
        <f>VLOOKUP(A91,'2020 Pricing'!A:C,3,FALSE)</f>
        <v>470</v>
      </c>
      <c r="G91" s="190">
        <f t="shared" si="8"/>
        <v>0</v>
      </c>
      <c r="H91" s="191">
        <f t="shared" si="9"/>
        <v>0</v>
      </c>
      <c r="I91" s="543">
        <f>_xlfn.XLOOKUP(A91,'SQ00 Conditions'!D:D,'SQ00 Conditions'!H:H,"Not Priced")</f>
        <v>470</v>
      </c>
      <c r="J91" t="str">
        <f t="shared" si="5"/>
        <v>Same</v>
      </c>
    </row>
    <row r="92" spans="1:10" x14ac:dyDescent="0.2">
      <c r="A92" s="198" t="s">
        <v>585</v>
      </c>
      <c r="B92" s="395">
        <v>484</v>
      </c>
      <c r="C92" s="190">
        <f t="shared" si="6"/>
        <v>0</v>
      </c>
      <c r="D92" s="398">
        <f t="shared" si="7"/>
        <v>0</v>
      </c>
      <c r="E92" s="189">
        <f>VLOOKUP(A92,'2020 Pricing'!A:B,2,FALSE)</f>
        <v>484</v>
      </c>
      <c r="F92" s="189">
        <f>VLOOKUP(A92,'2020 Pricing'!A:C,3,FALSE)</f>
        <v>484</v>
      </c>
      <c r="G92" s="190">
        <f t="shared" si="8"/>
        <v>0</v>
      </c>
      <c r="H92" s="191">
        <f t="shared" si="9"/>
        <v>0</v>
      </c>
      <c r="I92" s="543">
        <f>_xlfn.XLOOKUP(A92,'SQ00 Conditions'!D:D,'SQ00 Conditions'!H:H,"Not Priced")</f>
        <v>484</v>
      </c>
      <c r="J92" t="str">
        <f t="shared" si="5"/>
        <v>Same</v>
      </c>
    </row>
    <row r="93" spans="1:10" x14ac:dyDescent="0.2">
      <c r="A93" s="198" t="s">
        <v>586</v>
      </c>
      <c r="B93" s="395">
        <v>643</v>
      </c>
      <c r="C93" s="190">
        <f t="shared" si="6"/>
        <v>0</v>
      </c>
      <c r="D93" s="398">
        <f t="shared" si="7"/>
        <v>0</v>
      </c>
      <c r="E93" s="189">
        <f>VLOOKUP(A93,'2020 Pricing'!A:B,2,FALSE)</f>
        <v>643</v>
      </c>
      <c r="F93" s="189">
        <f>VLOOKUP(A93,'2020 Pricing'!A:C,3,FALSE)</f>
        <v>643</v>
      </c>
      <c r="G93" s="190">
        <f t="shared" si="8"/>
        <v>0</v>
      </c>
      <c r="H93" s="191">
        <f t="shared" si="9"/>
        <v>0</v>
      </c>
      <c r="I93" s="543">
        <f>_xlfn.XLOOKUP(A93,'SQ00 Conditions'!D:D,'SQ00 Conditions'!H:H,"Not Priced")</f>
        <v>643</v>
      </c>
      <c r="J93" t="str">
        <f t="shared" si="5"/>
        <v>Same</v>
      </c>
    </row>
    <row r="94" spans="1:10" x14ac:dyDescent="0.2">
      <c r="A94" s="198" t="s">
        <v>587</v>
      </c>
      <c r="B94" s="395">
        <v>623</v>
      </c>
      <c r="C94" s="190">
        <f t="shared" si="6"/>
        <v>0</v>
      </c>
      <c r="D94" s="398">
        <f t="shared" si="7"/>
        <v>0</v>
      </c>
      <c r="E94" s="189">
        <f>VLOOKUP(A94,'2020 Pricing'!A:B,2,FALSE)</f>
        <v>623</v>
      </c>
      <c r="F94" s="189">
        <f>VLOOKUP(A94,'2020 Pricing'!A:C,3,FALSE)</f>
        <v>623</v>
      </c>
      <c r="G94" s="190">
        <f t="shared" si="8"/>
        <v>0</v>
      </c>
      <c r="H94" s="191">
        <f t="shared" si="9"/>
        <v>0</v>
      </c>
      <c r="I94" s="543">
        <f>_xlfn.XLOOKUP(A94,'SQ00 Conditions'!D:D,'SQ00 Conditions'!H:H,"Not Priced")</f>
        <v>623</v>
      </c>
      <c r="J94" t="str">
        <f t="shared" si="5"/>
        <v>Same</v>
      </c>
    </row>
    <row r="95" spans="1:10" x14ac:dyDescent="0.2">
      <c r="A95" s="198" t="s">
        <v>588</v>
      </c>
      <c r="B95" s="395">
        <v>588</v>
      </c>
      <c r="C95" s="190">
        <f t="shared" si="6"/>
        <v>0</v>
      </c>
      <c r="D95" s="398">
        <f t="shared" si="7"/>
        <v>0</v>
      </c>
      <c r="E95" s="189">
        <f>VLOOKUP(A95,'2020 Pricing'!A:B,2,FALSE)</f>
        <v>588</v>
      </c>
      <c r="F95" s="189">
        <f>VLOOKUP(A95,'2020 Pricing'!A:C,3,FALSE)</f>
        <v>588</v>
      </c>
      <c r="G95" s="190">
        <f t="shared" si="8"/>
        <v>0</v>
      </c>
      <c r="H95" s="191">
        <f t="shared" si="9"/>
        <v>0</v>
      </c>
      <c r="I95" s="543">
        <f>_xlfn.XLOOKUP(A95,'SQ00 Conditions'!D:D,'SQ00 Conditions'!H:H,"Not Priced")</f>
        <v>588</v>
      </c>
      <c r="J95" t="str">
        <f t="shared" si="5"/>
        <v>Same</v>
      </c>
    </row>
    <row r="96" spans="1:10" x14ac:dyDescent="0.2">
      <c r="A96" s="198" t="s">
        <v>589</v>
      </c>
      <c r="B96" s="395">
        <v>551</v>
      </c>
      <c r="C96" s="190">
        <f t="shared" si="6"/>
        <v>0</v>
      </c>
      <c r="D96" s="398">
        <f t="shared" si="7"/>
        <v>0</v>
      </c>
      <c r="E96" s="189">
        <f>VLOOKUP(A96,'2020 Pricing'!A:B,2,FALSE)</f>
        <v>551</v>
      </c>
      <c r="F96" s="189">
        <f>VLOOKUP(A96,'2020 Pricing'!A:C,3,FALSE)</f>
        <v>551</v>
      </c>
      <c r="G96" s="190">
        <f t="shared" si="8"/>
        <v>0</v>
      </c>
      <c r="H96" s="191">
        <f t="shared" si="9"/>
        <v>0</v>
      </c>
      <c r="I96" s="543">
        <f>_xlfn.XLOOKUP(A96,'SQ00 Conditions'!D:D,'SQ00 Conditions'!H:H,"Not Priced")</f>
        <v>551</v>
      </c>
      <c r="J96" t="str">
        <f t="shared" si="5"/>
        <v>Same</v>
      </c>
    </row>
    <row r="97" spans="1:10" x14ac:dyDescent="0.2">
      <c r="A97" s="198" t="s">
        <v>590</v>
      </c>
      <c r="B97" s="395">
        <v>1928</v>
      </c>
      <c r="C97" s="190">
        <f t="shared" si="6"/>
        <v>0</v>
      </c>
      <c r="D97" s="398">
        <f t="shared" si="7"/>
        <v>0</v>
      </c>
      <c r="E97" s="189">
        <f>VLOOKUP(A97,'2020 Pricing'!A:B,2,FALSE)</f>
        <v>1928</v>
      </c>
      <c r="F97" s="189">
        <f>VLOOKUP(A97,'2020 Pricing'!A:C,3,FALSE)</f>
        <v>1928</v>
      </c>
      <c r="G97" s="190">
        <f t="shared" si="8"/>
        <v>0</v>
      </c>
      <c r="H97" s="191">
        <f t="shared" si="9"/>
        <v>0</v>
      </c>
      <c r="I97" s="543">
        <f>_xlfn.XLOOKUP(A97,'SQ00 Conditions'!D:D,'SQ00 Conditions'!H:H,"Not Priced")</f>
        <v>1928</v>
      </c>
      <c r="J97" t="str">
        <f t="shared" si="5"/>
        <v>Same</v>
      </c>
    </row>
    <row r="98" spans="1:10" x14ac:dyDescent="0.2">
      <c r="A98" s="198" t="s">
        <v>591</v>
      </c>
      <c r="B98" s="395">
        <v>1877</v>
      </c>
      <c r="C98" s="190">
        <f t="shared" si="6"/>
        <v>0</v>
      </c>
      <c r="D98" s="398">
        <f t="shared" si="7"/>
        <v>0</v>
      </c>
      <c r="E98" s="189">
        <f>VLOOKUP(A98,'2020 Pricing'!A:B,2,FALSE)</f>
        <v>1877</v>
      </c>
      <c r="F98" s="189">
        <f>VLOOKUP(A98,'2020 Pricing'!A:C,3,FALSE)</f>
        <v>1877</v>
      </c>
      <c r="G98" s="190">
        <f t="shared" si="8"/>
        <v>0</v>
      </c>
      <c r="H98" s="191">
        <f t="shared" si="9"/>
        <v>0</v>
      </c>
      <c r="I98" s="543">
        <f>_xlfn.XLOOKUP(A98,'SQ00 Conditions'!D:D,'SQ00 Conditions'!H:H,"Not Priced")</f>
        <v>1877</v>
      </c>
      <c r="J98" t="str">
        <f t="shared" si="5"/>
        <v>Same</v>
      </c>
    </row>
    <row r="99" spans="1:10" x14ac:dyDescent="0.2">
      <c r="A99" s="198" t="s">
        <v>592</v>
      </c>
      <c r="B99" s="395">
        <v>439</v>
      </c>
      <c r="C99" s="190">
        <f t="shared" si="6"/>
        <v>0</v>
      </c>
      <c r="D99" s="398">
        <f t="shared" si="7"/>
        <v>0</v>
      </c>
      <c r="E99" s="189">
        <f>VLOOKUP(A99,'2020 Pricing'!A:B,2,FALSE)</f>
        <v>439</v>
      </c>
      <c r="F99" s="189">
        <f>VLOOKUP(A99,'2020 Pricing'!A:C,3,FALSE)</f>
        <v>439</v>
      </c>
      <c r="G99" s="190">
        <f t="shared" si="8"/>
        <v>0</v>
      </c>
      <c r="H99" s="191">
        <f t="shared" si="9"/>
        <v>0</v>
      </c>
      <c r="I99" s="543">
        <f>_xlfn.XLOOKUP(A99,'SQ00 Conditions'!D:D,'SQ00 Conditions'!H:H,"Not Priced")</f>
        <v>439</v>
      </c>
      <c r="J99" t="str">
        <f t="shared" si="5"/>
        <v>Same</v>
      </c>
    </row>
    <row r="100" spans="1:10" x14ac:dyDescent="0.2">
      <c r="A100" s="198" t="s">
        <v>593</v>
      </c>
      <c r="B100" s="395">
        <v>462</v>
      </c>
      <c r="C100" s="190">
        <f t="shared" si="6"/>
        <v>0</v>
      </c>
      <c r="D100" s="398">
        <f t="shared" si="7"/>
        <v>0</v>
      </c>
      <c r="E100" s="189">
        <f>VLOOKUP(A100,'2020 Pricing'!A:B,2,FALSE)</f>
        <v>462</v>
      </c>
      <c r="F100" s="189">
        <f>VLOOKUP(A100,'2020 Pricing'!A:C,3,FALSE)</f>
        <v>462</v>
      </c>
      <c r="G100" s="190">
        <f t="shared" si="8"/>
        <v>0</v>
      </c>
      <c r="H100" s="191">
        <f t="shared" si="9"/>
        <v>0</v>
      </c>
      <c r="I100" s="543">
        <f>_xlfn.XLOOKUP(A100,'SQ00 Conditions'!D:D,'SQ00 Conditions'!H:H,"Not Priced")</f>
        <v>462</v>
      </c>
      <c r="J100" t="str">
        <f t="shared" si="5"/>
        <v>Same</v>
      </c>
    </row>
    <row r="101" spans="1:10" x14ac:dyDescent="0.2">
      <c r="A101" s="198" t="s">
        <v>594</v>
      </c>
      <c r="B101" s="395">
        <v>287</v>
      </c>
      <c r="C101" s="190">
        <f t="shared" si="6"/>
        <v>14</v>
      </c>
      <c r="D101" s="398">
        <f t="shared" si="7"/>
        <v>4.878048780487805E-2</v>
      </c>
      <c r="E101" s="189">
        <f>VLOOKUP(A101,'2020 Pricing'!A:B,2,FALSE)</f>
        <v>273</v>
      </c>
      <c r="F101" s="189">
        <f>VLOOKUP(A101,'2020 Pricing'!A:C,3,FALSE)</f>
        <v>260</v>
      </c>
      <c r="G101" s="190">
        <f t="shared" si="8"/>
        <v>13</v>
      </c>
      <c r="H101" s="191">
        <f t="shared" si="9"/>
        <v>0.05</v>
      </c>
      <c r="I101" s="543">
        <f>_xlfn.XLOOKUP(A101,'SQ00 Conditions'!D:D,'SQ00 Conditions'!H:H,"Not Priced")</f>
        <v>287</v>
      </c>
      <c r="J101" t="str">
        <f t="shared" si="5"/>
        <v>Same</v>
      </c>
    </row>
    <row r="102" spans="1:10" x14ac:dyDescent="0.2">
      <c r="A102" s="198" t="s">
        <v>595</v>
      </c>
      <c r="B102" s="395">
        <v>277</v>
      </c>
      <c r="C102" s="190">
        <f t="shared" si="6"/>
        <v>14</v>
      </c>
      <c r="D102" s="398">
        <f t="shared" si="7"/>
        <v>5.0541516245487361E-2</v>
      </c>
      <c r="E102" s="189">
        <f>VLOOKUP(A102,'2020 Pricing'!A:B,2,FALSE)</f>
        <v>263</v>
      </c>
      <c r="F102" s="189">
        <f>VLOOKUP(A102,'2020 Pricing'!A:C,3,FALSE)</f>
        <v>250</v>
      </c>
      <c r="G102" s="190">
        <f t="shared" si="8"/>
        <v>13</v>
      </c>
      <c r="H102" s="191">
        <f t="shared" si="9"/>
        <v>5.1999999999999998E-2</v>
      </c>
      <c r="I102" s="543">
        <f>_xlfn.XLOOKUP(A102,'SQ00 Conditions'!D:D,'SQ00 Conditions'!H:H,"Not Priced")</f>
        <v>277</v>
      </c>
      <c r="J102" t="str">
        <f t="shared" si="5"/>
        <v>Same</v>
      </c>
    </row>
    <row r="103" spans="1:10" x14ac:dyDescent="0.2">
      <c r="A103" s="198" t="s">
        <v>596</v>
      </c>
      <c r="B103" s="395">
        <v>464</v>
      </c>
      <c r="C103" s="190">
        <f t="shared" si="6"/>
        <v>23</v>
      </c>
      <c r="D103" s="398">
        <f t="shared" si="7"/>
        <v>4.9568965517241381E-2</v>
      </c>
      <c r="E103" s="189">
        <f>VLOOKUP(A103,'2020 Pricing'!A:B,2,FALSE)</f>
        <v>441</v>
      </c>
      <c r="F103" s="189">
        <f>VLOOKUP(A103,'2020 Pricing'!A:C,3,FALSE)</f>
        <v>420</v>
      </c>
      <c r="G103" s="190">
        <f t="shared" si="8"/>
        <v>21</v>
      </c>
      <c r="H103" s="191">
        <f t="shared" si="9"/>
        <v>0.05</v>
      </c>
      <c r="I103" s="543">
        <f>_xlfn.XLOOKUP(A103,'SQ00 Conditions'!D:D,'SQ00 Conditions'!H:H,"Not Priced")</f>
        <v>464</v>
      </c>
      <c r="J103" t="str">
        <f t="shared" si="5"/>
        <v>Same</v>
      </c>
    </row>
    <row r="104" spans="1:10" x14ac:dyDescent="0.2">
      <c r="A104" s="198" t="s">
        <v>979</v>
      </c>
      <c r="B104" s="395">
        <v>410</v>
      </c>
      <c r="C104" s="190">
        <f t="shared" si="6"/>
        <v>20</v>
      </c>
      <c r="D104" s="398">
        <f t="shared" si="7"/>
        <v>4.878048780487805E-2</v>
      </c>
      <c r="E104" s="189">
        <f>VLOOKUP(A104,'2020 Pricing'!A:B,2,FALSE)</f>
        <v>390</v>
      </c>
      <c r="F104" s="189" t="e">
        <f>VLOOKUP(A104,'2020 Pricing'!A:C,3,FALSE)</f>
        <v>#N/A</v>
      </c>
      <c r="G104" s="190" t="e">
        <f t="shared" si="8"/>
        <v>#N/A</v>
      </c>
      <c r="H104" s="191" t="e">
        <f t="shared" si="9"/>
        <v>#N/A</v>
      </c>
      <c r="I104" s="543">
        <f>_xlfn.XLOOKUP(A104,'SQ00 Conditions'!D:D,'SQ00 Conditions'!H:H,"Not Priced")</f>
        <v>410</v>
      </c>
      <c r="J104" t="str">
        <f t="shared" si="5"/>
        <v>Same</v>
      </c>
    </row>
    <row r="105" spans="1:10" x14ac:dyDescent="0.2">
      <c r="A105" s="198" t="s">
        <v>597</v>
      </c>
      <c r="B105" s="395">
        <v>209.5</v>
      </c>
      <c r="C105" s="190">
        <f t="shared" si="6"/>
        <v>10</v>
      </c>
      <c r="D105" s="398">
        <f t="shared" si="7"/>
        <v>4.77326968973747E-2</v>
      </c>
      <c r="E105" s="189">
        <f>VLOOKUP(A105,'2020 Pricing'!A:B,2,FALSE)</f>
        <v>199.5</v>
      </c>
      <c r="F105" s="189">
        <f>VLOOKUP(A105,'2020 Pricing'!A:C,3,FALSE)</f>
        <v>190</v>
      </c>
      <c r="G105" s="190">
        <f t="shared" si="8"/>
        <v>9.5</v>
      </c>
      <c r="H105" s="191">
        <f t="shared" si="9"/>
        <v>0.05</v>
      </c>
      <c r="I105" s="543">
        <f>_xlfn.XLOOKUP(A105,'SQ00 Conditions'!D:D,'SQ00 Conditions'!H:H,"Not Priced")</f>
        <v>209.5</v>
      </c>
      <c r="J105" t="str">
        <f t="shared" si="5"/>
        <v>Same</v>
      </c>
    </row>
    <row r="106" spans="1:10" x14ac:dyDescent="0.2">
      <c r="A106" s="198" t="s">
        <v>598</v>
      </c>
      <c r="B106" s="395">
        <v>397</v>
      </c>
      <c r="C106" s="190">
        <f t="shared" si="6"/>
        <v>19</v>
      </c>
      <c r="D106" s="398">
        <f t="shared" si="7"/>
        <v>4.7858942065491183E-2</v>
      </c>
      <c r="E106" s="189">
        <f>VLOOKUP(A106,'2020 Pricing'!A:B,2,FALSE)</f>
        <v>378</v>
      </c>
      <c r="F106" s="189">
        <f>VLOOKUP(A106,'2020 Pricing'!A:C,3,FALSE)</f>
        <v>360</v>
      </c>
      <c r="G106" s="190">
        <f t="shared" si="8"/>
        <v>18</v>
      </c>
      <c r="H106" s="191">
        <f t="shared" si="9"/>
        <v>0.05</v>
      </c>
      <c r="I106" s="543">
        <f>_xlfn.XLOOKUP(A106,'SQ00 Conditions'!D:D,'SQ00 Conditions'!H:H,"Not Priced")</f>
        <v>397</v>
      </c>
      <c r="J106" t="str">
        <f t="shared" si="5"/>
        <v>Same</v>
      </c>
    </row>
    <row r="107" spans="1:10" x14ac:dyDescent="0.2">
      <c r="A107" s="198" t="s">
        <v>599</v>
      </c>
      <c r="B107" s="395">
        <v>453</v>
      </c>
      <c r="C107" s="190">
        <f t="shared" si="6"/>
        <v>22</v>
      </c>
      <c r="D107" s="398">
        <f t="shared" si="7"/>
        <v>4.856512141280353E-2</v>
      </c>
      <c r="E107" s="189">
        <f>VLOOKUP(A107,'2020 Pricing'!A:B,2,FALSE)</f>
        <v>431</v>
      </c>
      <c r="F107" s="189">
        <f>VLOOKUP(A107,'2020 Pricing'!A:C,3,FALSE)</f>
        <v>410</v>
      </c>
      <c r="G107" s="190">
        <f t="shared" si="8"/>
        <v>21</v>
      </c>
      <c r="H107" s="191">
        <f t="shared" si="9"/>
        <v>5.1219512195121948E-2</v>
      </c>
      <c r="I107" s="543">
        <f>_xlfn.XLOOKUP(A107,'SQ00 Conditions'!D:D,'SQ00 Conditions'!H:H,"Not Priced")</f>
        <v>453</v>
      </c>
      <c r="J107" t="str">
        <f t="shared" si="5"/>
        <v>Same</v>
      </c>
    </row>
    <row r="108" spans="1:10" x14ac:dyDescent="0.2">
      <c r="A108" s="198" t="s">
        <v>1274</v>
      </c>
      <c r="B108" s="395">
        <v>430</v>
      </c>
      <c r="C108" s="190" t="e">
        <f t="shared" si="6"/>
        <v>#N/A</v>
      </c>
      <c r="D108" s="398" t="e">
        <f t="shared" si="7"/>
        <v>#N/A</v>
      </c>
      <c r="E108" s="189" t="e">
        <f>VLOOKUP(A108,'2020 Pricing'!A:B,2,FALSE)</f>
        <v>#N/A</v>
      </c>
      <c r="F108" s="189" t="e">
        <f>VLOOKUP(A108,'2020 Pricing'!A:C,3,FALSE)</f>
        <v>#N/A</v>
      </c>
      <c r="G108" s="190" t="e">
        <f t="shared" si="8"/>
        <v>#N/A</v>
      </c>
      <c r="H108" s="191" t="e">
        <f t="shared" si="9"/>
        <v>#N/A</v>
      </c>
      <c r="I108" s="543">
        <f>_xlfn.XLOOKUP(A108,'SQ00 Conditions'!D:D,'SQ00 Conditions'!H:H,"Not Priced")</f>
        <v>430</v>
      </c>
      <c r="J108" t="str">
        <f t="shared" si="5"/>
        <v>Same</v>
      </c>
    </row>
    <row r="109" spans="1:10" x14ac:dyDescent="0.2">
      <c r="A109" s="198" t="s">
        <v>1276</v>
      </c>
      <c r="B109" s="395">
        <v>387</v>
      </c>
      <c r="C109" s="190" t="e">
        <f t="shared" si="6"/>
        <v>#N/A</v>
      </c>
      <c r="D109" s="398" t="e">
        <f t="shared" si="7"/>
        <v>#N/A</v>
      </c>
      <c r="E109" s="189" t="e">
        <f>VLOOKUP(A109,'2020 Pricing'!A:B,2,FALSE)</f>
        <v>#N/A</v>
      </c>
      <c r="F109" s="189" t="e">
        <f>VLOOKUP(A109,'2020 Pricing'!A:C,3,FALSE)</f>
        <v>#N/A</v>
      </c>
      <c r="G109" s="190" t="e">
        <f t="shared" si="8"/>
        <v>#N/A</v>
      </c>
      <c r="H109" s="191" t="e">
        <f t="shared" si="9"/>
        <v>#N/A</v>
      </c>
      <c r="I109" s="543">
        <f>_xlfn.XLOOKUP(A109,'SQ00 Conditions'!D:D,'SQ00 Conditions'!H:H,"Not Priced")</f>
        <v>387</v>
      </c>
      <c r="J109" t="str">
        <f t="shared" si="5"/>
        <v>Same</v>
      </c>
    </row>
    <row r="110" spans="1:10" x14ac:dyDescent="0.2">
      <c r="A110" s="198" t="s">
        <v>1282</v>
      </c>
      <c r="B110" s="395">
        <v>232</v>
      </c>
      <c r="C110" s="190" t="e">
        <f t="shared" si="6"/>
        <v>#N/A</v>
      </c>
      <c r="D110" s="398" t="e">
        <f t="shared" si="7"/>
        <v>#N/A</v>
      </c>
      <c r="E110" s="189" t="e">
        <f>VLOOKUP(A110,'2020 Pricing'!A:B,2,FALSE)</f>
        <v>#N/A</v>
      </c>
      <c r="F110" s="189" t="e">
        <f>VLOOKUP(A110,'2020 Pricing'!A:C,3,FALSE)</f>
        <v>#N/A</v>
      </c>
      <c r="G110" s="190" t="e">
        <f t="shared" si="8"/>
        <v>#N/A</v>
      </c>
      <c r="H110" s="191" t="e">
        <f t="shared" si="9"/>
        <v>#N/A</v>
      </c>
      <c r="I110" s="543">
        <f>_xlfn.XLOOKUP(A110,'SQ00 Conditions'!D:D,'SQ00 Conditions'!H:H,"Not Priced")</f>
        <v>232</v>
      </c>
      <c r="J110" t="str">
        <f t="shared" si="5"/>
        <v>Same</v>
      </c>
    </row>
    <row r="111" spans="1:10" x14ac:dyDescent="0.2">
      <c r="A111" s="198" t="s">
        <v>982</v>
      </c>
      <c r="B111" s="395">
        <v>136.5</v>
      </c>
      <c r="C111" s="190">
        <f t="shared" si="6"/>
        <v>6.5</v>
      </c>
      <c r="D111" s="398">
        <f t="shared" si="7"/>
        <v>4.7619047619047616E-2</v>
      </c>
      <c r="E111" s="189">
        <f>VLOOKUP(A111,'2020 Pricing'!A:B,2,FALSE)</f>
        <v>130</v>
      </c>
      <c r="F111" s="189" t="e">
        <f>VLOOKUP(A111,'2020 Pricing'!A:C,3,FALSE)</f>
        <v>#N/A</v>
      </c>
      <c r="G111" s="190" t="e">
        <f t="shared" si="8"/>
        <v>#N/A</v>
      </c>
      <c r="H111" s="191" t="e">
        <f t="shared" si="9"/>
        <v>#N/A</v>
      </c>
      <c r="I111" s="543">
        <f>_xlfn.XLOOKUP(A111,'SQ00 Conditions'!D:D,'SQ00 Conditions'!H:H,"Not Priced")</f>
        <v>136.5</v>
      </c>
      <c r="J111" t="str">
        <f t="shared" si="5"/>
        <v>Same</v>
      </c>
    </row>
    <row r="112" spans="1:10" x14ac:dyDescent="0.2">
      <c r="A112" s="198" t="s">
        <v>983</v>
      </c>
      <c r="B112" s="395">
        <v>280</v>
      </c>
      <c r="C112" s="190">
        <f t="shared" si="6"/>
        <v>13.5</v>
      </c>
      <c r="D112" s="398">
        <f t="shared" si="7"/>
        <v>4.8214285714285716E-2</v>
      </c>
      <c r="E112" s="189">
        <f>VLOOKUP(A112,'2020 Pricing'!A:B,2,FALSE)</f>
        <v>266.5</v>
      </c>
      <c r="F112" s="189" t="e">
        <f>VLOOKUP(A112,'2020 Pricing'!A:C,3,FALSE)</f>
        <v>#N/A</v>
      </c>
      <c r="G112" s="190" t="e">
        <f t="shared" si="8"/>
        <v>#N/A</v>
      </c>
      <c r="H112" s="191" t="e">
        <f t="shared" si="9"/>
        <v>#N/A</v>
      </c>
      <c r="I112" s="543">
        <f>_xlfn.XLOOKUP(A112,'SQ00 Conditions'!D:D,'SQ00 Conditions'!H:H,"Not Priced")</f>
        <v>280</v>
      </c>
      <c r="J112" t="str">
        <f t="shared" si="5"/>
        <v>Same</v>
      </c>
    </row>
    <row r="113" spans="1:10" x14ac:dyDescent="0.2">
      <c r="A113" s="198" t="s">
        <v>1322</v>
      </c>
      <c r="B113" s="395">
        <v>570</v>
      </c>
      <c r="C113" s="190" t="e">
        <f t="shared" si="6"/>
        <v>#N/A</v>
      </c>
      <c r="D113" s="398" t="e">
        <f t="shared" si="7"/>
        <v>#N/A</v>
      </c>
      <c r="E113" s="189" t="e">
        <f>VLOOKUP(A113,'2020 Pricing'!A:B,2,FALSE)</f>
        <v>#N/A</v>
      </c>
      <c r="F113" s="189" t="e">
        <f>VLOOKUP(A113,'2020 Pricing'!A:C,3,FALSE)</f>
        <v>#N/A</v>
      </c>
      <c r="G113" s="190" t="e">
        <f t="shared" si="8"/>
        <v>#N/A</v>
      </c>
      <c r="H113" s="191" t="e">
        <f t="shared" si="9"/>
        <v>#N/A</v>
      </c>
      <c r="I113" s="543">
        <f>_xlfn.XLOOKUP(A113,'SQ00 Conditions'!D:D,'SQ00 Conditions'!H:H,"Not Priced")</f>
        <v>570</v>
      </c>
      <c r="J113" t="str">
        <f t="shared" si="5"/>
        <v>Same</v>
      </c>
    </row>
    <row r="114" spans="1:10" x14ac:dyDescent="0.2">
      <c r="A114" s="198" t="s">
        <v>1324</v>
      </c>
      <c r="B114" s="395">
        <v>513</v>
      </c>
      <c r="C114" s="190" t="e">
        <f t="shared" si="6"/>
        <v>#N/A</v>
      </c>
      <c r="D114" s="398" t="e">
        <f t="shared" si="7"/>
        <v>#N/A</v>
      </c>
      <c r="E114" s="189" t="e">
        <f>VLOOKUP(A114,'2020 Pricing'!A:B,2,FALSE)</f>
        <v>#N/A</v>
      </c>
      <c r="F114" s="189" t="e">
        <f>VLOOKUP(A114,'2020 Pricing'!A:C,3,FALSE)</f>
        <v>#N/A</v>
      </c>
      <c r="G114" s="190" t="e">
        <f t="shared" si="8"/>
        <v>#N/A</v>
      </c>
      <c r="H114" s="191" t="e">
        <f t="shared" si="9"/>
        <v>#N/A</v>
      </c>
      <c r="I114" s="543">
        <f>_xlfn.XLOOKUP(A114,'SQ00 Conditions'!D:D,'SQ00 Conditions'!H:H,"Not Priced")</f>
        <v>513</v>
      </c>
      <c r="J114" t="str">
        <f t="shared" si="5"/>
        <v>Same</v>
      </c>
    </row>
    <row r="115" spans="1:10" x14ac:dyDescent="0.2">
      <c r="A115" s="198" t="s">
        <v>1330</v>
      </c>
      <c r="B115" s="395">
        <v>308</v>
      </c>
      <c r="C115" s="190" t="e">
        <f t="shared" si="6"/>
        <v>#N/A</v>
      </c>
      <c r="D115" s="398" t="e">
        <f t="shared" si="7"/>
        <v>#N/A</v>
      </c>
      <c r="E115" s="189" t="e">
        <f>VLOOKUP(A115,'2020 Pricing'!A:B,2,FALSE)</f>
        <v>#N/A</v>
      </c>
      <c r="F115" s="189" t="e">
        <f>VLOOKUP(A115,'2020 Pricing'!A:C,3,FALSE)</f>
        <v>#N/A</v>
      </c>
      <c r="G115" s="190" t="e">
        <f t="shared" si="8"/>
        <v>#N/A</v>
      </c>
      <c r="H115" s="191" t="e">
        <f t="shared" si="9"/>
        <v>#N/A</v>
      </c>
      <c r="I115" s="543">
        <f>_xlfn.XLOOKUP(A115,'SQ00 Conditions'!D:D,'SQ00 Conditions'!H:H,"Not Priced")</f>
        <v>308</v>
      </c>
      <c r="J115" t="str">
        <f t="shared" si="5"/>
        <v>Same</v>
      </c>
    </row>
    <row r="116" spans="1:10" x14ac:dyDescent="0.2">
      <c r="A116" s="198" t="s">
        <v>1463</v>
      </c>
      <c r="B116" s="395">
        <v>500</v>
      </c>
      <c r="C116" s="190" t="e">
        <f t="shared" si="6"/>
        <v>#N/A</v>
      </c>
      <c r="D116" s="398" t="e">
        <f t="shared" si="7"/>
        <v>#N/A</v>
      </c>
      <c r="E116" s="189" t="e">
        <f>VLOOKUP(A116,'2020 Pricing'!A:B,2,FALSE)</f>
        <v>#N/A</v>
      </c>
      <c r="F116" s="189" t="e">
        <f>VLOOKUP(A116,'2020 Pricing'!A:C,3,FALSE)</f>
        <v>#N/A</v>
      </c>
      <c r="G116" s="190" t="e">
        <f t="shared" si="8"/>
        <v>#N/A</v>
      </c>
      <c r="H116" s="191" t="e">
        <f t="shared" si="9"/>
        <v>#N/A</v>
      </c>
      <c r="I116" s="543">
        <f>_xlfn.XLOOKUP(A116,'SQ00 Conditions'!D:D,'SQ00 Conditions'!H:H,"Not Priced")</f>
        <v>500</v>
      </c>
      <c r="J116" t="str">
        <f t="shared" si="5"/>
        <v>Same</v>
      </c>
    </row>
    <row r="117" spans="1:10" x14ac:dyDescent="0.2">
      <c r="A117" s="198" t="s">
        <v>1465</v>
      </c>
      <c r="B117" s="395">
        <v>450</v>
      </c>
      <c r="C117" s="190" t="e">
        <f t="shared" si="6"/>
        <v>#N/A</v>
      </c>
      <c r="D117" s="398" t="e">
        <f t="shared" si="7"/>
        <v>#N/A</v>
      </c>
      <c r="E117" s="189" t="e">
        <f>VLOOKUP(A117,'2020 Pricing'!A:B,2,FALSE)</f>
        <v>#N/A</v>
      </c>
      <c r="F117" s="189" t="e">
        <f>VLOOKUP(A117,'2020 Pricing'!A:C,3,FALSE)</f>
        <v>#N/A</v>
      </c>
      <c r="G117" s="190" t="e">
        <f t="shared" si="8"/>
        <v>#N/A</v>
      </c>
      <c r="H117" s="191" t="e">
        <f t="shared" si="9"/>
        <v>#N/A</v>
      </c>
      <c r="I117" s="543">
        <f>_xlfn.XLOOKUP(A117,'SQ00 Conditions'!D:D,'SQ00 Conditions'!H:H,"Not Priced")</f>
        <v>450</v>
      </c>
      <c r="J117" t="str">
        <f t="shared" si="5"/>
        <v>Same</v>
      </c>
    </row>
    <row r="118" spans="1:10" x14ac:dyDescent="0.2">
      <c r="A118" s="198" t="s">
        <v>1467</v>
      </c>
      <c r="B118" s="395">
        <v>270</v>
      </c>
      <c r="C118" s="190" t="e">
        <f t="shared" si="6"/>
        <v>#N/A</v>
      </c>
      <c r="D118" s="398" t="e">
        <f t="shared" si="7"/>
        <v>#N/A</v>
      </c>
      <c r="E118" s="189" t="e">
        <f>VLOOKUP(A118,'2020 Pricing'!A:B,2,FALSE)</f>
        <v>#N/A</v>
      </c>
      <c r="F118" s="189" t="e">
        <f>VLOOKUP(A118,'2020 Pricing'!A:C,3,FALSE)</f>
        <v>#N/A</v>
      </c>
      <c r="G118" s="190" t="e">
        <f t="shared" si="8"/>
        <v>#N/A</v>
      </c>
      <c r="H118" s="191" t="e">
        <f t="shared" si="9"/>
        <v>#N/A</v>
      </c>
      <c r="I118" s="543">
        <f>_xlfn.XLOOKUP(A118,'SQ00 Conditions'!D:D,'SQ00 Conditions'!H:H,"Not Priced")</f>
        <v>270</v>
      </c>
      <c r="J118" t="str">
        <f t="shared" si="5"/>
        <v>Same</v>
      </c>
    </row>
    <row r="119" spans="1:10" x14ac:dyDescent="0.2">
      <c r="A119" s="198" t="s">
        <v>1469</v>
      </c>
      <c r="B119" s="395">
        <v>430</v>
      </c>
      <c r="C119" s="190" t="e">
        <f t="shared" si="6"/>
        <v>#N/A</v>
      </c>
      <c r="D119" s="398" t="e">
        <f t="shared" si="7"/>
        <v>#N/A</v>
      </c>
      <c r="E119" s="189" t="e">
        <f>VLOOKUP(A119,'2020 Pricing'!A:B,2,FALSE)</f>
        <v>#N/A</v>
      </c>
      <c r="F119" s="189" t="e">
        <f>VLOOKUP(A119,'2020 Pricing'!A:C,3,FALSE)</f>
        <v>#N/A</v>
      </c>
      <c r="G119" s="190" t="e">
        <f t="shared" si="8"/>
        <v>#N/A</v>
      </c>
      <c r="H119" s="191" t="e">
        <f t="shared" si="9"/>
        <v>#N/A</v>
      </c>
      <c r="I119" s="543">
        <f>_xlfn.XLOOKUP(A119,'SQ00 Conditions'!D:D,'SQ00 Conditions'!H:H,"Not Priced")</f>
        <v>430</v>
      </c>
      <c r="J119" t="str">
        <f t="shared" si="5"/>
        <v>Same</v>
      </c>
    </row>
    <row r="120" spans="1:10" x14ac:dyDescent="0.2">
      <c r="A120" s="198" t="s">
        <v>1471</v>
      </c>
      <c r="B120" s="395">
        <v>387</v>
      </c>
      <c r="C120" s="190" t="e">
        <f t="shared" si="6"/>
        <v>#N/A</v>
      </c>
      <c r="D120" s="398" t="e">
        <f t="shared" si="7"/>
        <v>#N/A</v>
      </c>
      <c r="E120" s="189" t="e">
        <f>VLOOKUP(A120,'2020 Pricing'!A:B,2,FALSE)</f>
        <v>#N/A</v>
      </c>
      <c r="F120" s="189" t="e">
        <f>VLOOKUP(A120,'2020 Pricing'!A:C,3,FALSE)</f>
        <v>#N/A</v>
      </c>
      <c r="G120" s="190" t="e">
        <f t="shared" si="8"/>
        <v>#N/A</v>
      </c>
      <c r="H120" s="191" t="e">
        <f t="shared" si="9"/>
        <v>#N/A</v>
      </c>
      <c r="I120" s="543">
        <f>_xlfn.XLOOKUP(A120,'SQ00 Conditions'!D:D,'SQ00 Conditions'!H:H,"Not Priced")</f>
        <v>387</v>
      </c>
      <c r="J120" t="str">
        <f t="shared" si="5"/>
        <v>Same</v>
      </c>
    </row>
    <row r="121" spans="1:10" x14ac:dyDescent="0.2">
      <c r="A121" s="198" t="s">
        <v>1473</v>
      </c>
      <c r="B121" s="395">
        <v>232</v>
      </c>
      <c r="C121" s="190" t="e">
        <f t="shared" si="6"/>
        <v>#N/A</v>
      </c>
      <c r="D121" s="398" t="e">
        <f t="shared" si="7"/>
        <v>#N/A</v>
      </c>
      <c r="E121" s="189" t="e">
        <f>VLOOKUP(A121,'2020 Pricing'!A:B,2,FALSE)</f>
        <v>#N/A</v>
      </c>
      <c r="F121" s="189" t="e">
        <f>VLOOKUP(A121,'2020 Pricing'!A:C,3,FALSE)</f>
        <v>#N/A</v>
      </c>
      <c r="G121" s="190" t="e">
        <f t="shared" si="8"/>
        <v>#N/A</v>
      </c>
      <c r="H121" s="191" t="e">
        <f t="shared" si="9"/>
        <v>#N/A</v>
      </c>
      <c r="I121" s="543">
        <f>_xlfn.XLOOKUP(A121,'SQ00 Conditions'!D:D,'SQ00 Conditions'!H:H,"Not Priced")</f>
        <v>232</v>
      </c>
      <c r="J121" t="str">
        <f t="shared" si="5"/>
        <v>Same</v>
      </c>
    </row>
    <row r="122" spans="1:10" x14ac:dyDescent="0.2">
      <c r="A122" s="198" t="s">
        <v>140</v>
      </c>
      <c r="B122" s="395">
        <v>270</v>
      </c>
      <c r="C122" s="190">
        <f t="shared" si="6"/>
        <v>0</v>
      </c>
      <c r="D122" s="398">
        <f t="shared" si="7"/>
        <v>0</v>
      </c>
      <c r="E122" s="189">
        <f>VLOOKUP(A122,'2020 Pricing'!A:B,2,FALSE)</f>
        <v>270</v>
      </c>
      <c r="F122" s="189">
        <f>VLOOKUP(A122,'2020 Pricing'!A:C,3,FALSE)</f>
        <v>270</v>
      </c>
      <c r="G122" s="190">
        <f t="shared" si="8"/>
        <v>0</v>
      </c>
      <c r="H122" s="191">
        <f t="shared" si="9"/>
        <v>0</v>
      </c>
      <c r="I122" s="543">
        <f>_xlfn.XLOOKUP(A122,'SQ00 Conditions'!D:D,'SQ00 Conditions'!H:H,"Not Priced")</f>
        <v>270</v>
      </c>
      <c r="J122" t="str">
        <f t="shared" si="5"/>
        <v>Same</v>
      </c>
    </row>
    <row r="123" spans="1:10" x14ac:dyDescent="0.2">
      <c r="A123" s="198" t="s">
        <v>142</v>
      </c>
      <c r="B123" s="395">
        <v>240</v>
      </c>
      <c r="C123" s="190">
        <f t="shared" si="6"/>
        <v>0</v>
      </c>
      <c r="D123" s="398">
        <f t="shared" si="7"/>
        <v>0</v>
      </c>
      <c r="E123" s="189">
        <f>VLOOKUP(A123,'2020 Pricing'!A:B,2,FALSE)</f>
        <v>240</v>
      </c>
      <c r="F123" s="189">
        <f>VLOOKUP(A123,'2020 Pricing'!A:C,3,FALSE)</f>
        <v>240</v>
      </c>
      <c r="G123" s="190">
        <f t="shared" si="8"/>
        <v>0</v>
      </c>
      <c r="H123" s="191">
        <f t="shared" si="9"/>
        <v>0</v>
      </c>
      <c r="I123" s="543">
        <f>_xlfn.XLOOKUP(A123,'SQ00 Conditions'!D:D,'SQ00 Conditions'!H:H,"Not Priced")</f>
        <v>240</v>
      </c>
      <c r="J123" t="str">
        <f t="shared" si="5"/>
        <v>Same</v>
      </c>
    </row>
    <row r="124" spans="1:10" x14ac:dyDescent="0.2">
      <c r="A124" s="198" t="s">
        <v>141</v>
      </c>
      <c r="B124" s="395">
        <v>256.5</v>
      </c>
      <c r="C124" s="190">
        <f t="shared" si="6"/>
        <v>0</v>
      </c>
      <c r="D124" s="398">
        <f t="shared" si="7"/>
        <v>0</v>
      </c>
      <c r="E124" s="189">
        <f>VLOOKUP(A124,'2020 Pricing'!A:B,2,FALSE)</f>
        <v>256.5</v>
      </c>
      <c r="F124" s="189">
        <f>VLOOKUP(A124,'2020 Pricing'!A:C,3,FALSE)</f>
        <v>256.5</v>
      </c>
      <c r="G124" s="190">
        <f t="shared" si="8"/>
        <v>0</v>
      </c>
      <c r="H124" s="191">
        <f t="shared" si="9"/>
        <v>0</v>
      </c>
      <c r="I124" s="543">
        <f>_xlfn.XLOOKUP(A124,'SQ00 Conditions'!D:D,'SQ00 Conditions'!H:H,"Not Priced")</f>
        <v>256.5</v>
      </c>
      <c r="J124" t="str">
        <f t="shared" si="5"/>
        <v>Same</v>
      </c>
    </row>
    <row r="125" spans="1:10" x14ac:dyDescent="0.2">
      <c r="A125" s="198" t="s">
        <v>600</v>
      </c>
      <c r="B125" s="395">
        <v>228</v>
      </c>
      <c r="C125" s="190">
        <f t="shared" si="6"/>
        <v>0</v>
      </c>
      <c r="D125" s="398">
        <f t="shared" si="7"/>
        <v>0</v>
      </c>
      <c r="E125" s="189">
        <f>VLOOKUP(A125,'2020 Pricing'!A:B,2,FALSE)</f>
        <v>228</v>
      </c>
      <c r="F125" s="189">
        <f>VLOOKUP(A125,'2020 Pricing'!A:C,3,FALSE)</f>
        <v>228</v>
      </c>
      <c r="G125" s="190">
        <f t="shared" si="8"/>
        <v>0</v>
      </c>
      <c r="H125" s="191">
        <f t="shared" si="9"/>
        <v>0</v>
      </c>
      <c r="I125" s="543">
        <f>_xlfn.XLOOKUP(A125,'SQ00 Conditions'!D:D,'SQ00 Conditions'!H:H,"Not Priced")</f>
        <v>228</v>
      </c>
      <c r="J125" t="str">
        <f t="shared" si="5"/>
        <v>Same</v>
      </c>
    </row>
    <row r="126" spans="1:10" x14ac:dyDescent="0.2">
      <c r="A126" s="198" t="s">
        <v>1040</v>
      </c>
      <c r="B126" s="395">
        <v>74</v>
      </c>
      <c r="C126" s="190">
        <f t="shared" si="6"/>
        <v>0</v>
      </c>
      <c r="D126" s="398">
        <f t="shared" si="7"/>
        <v>0</v>
      </c>
      <c r="E126" s="189">
        <f>VLOOKUP(A126,'2020 Pricing'!A:B,2,FALSE)</f>
        <v>74</v>
      </c>
      <c r="F126" s="189" t="e">
        <f>VLOOKUP(A126,'2020 Pricing'!A:C,3,FALSE)</f>
        <v>#N/A</v>
      </c>
      <c r="G126" s="190" t="e">
        <f t="shared" si="8"/>
        <v>#N/A</v>
      </c>
      <c r="H126" s="191" t="e">
        <f t="shared" si="9"/>
        <v>#N/A</v>
      </c>
      <c r="I126" s="543">
        <f>_xlfn.XLOOKUP(A126,'SQ00 Conditions'!D:D,'SQ00 Conditions'!H:H,"Not Priced")</f>
        <v>74</v>
      </c>
      <c r="J126" t="str">
        <f t="shared" si="5"/>
        <v>Same</v>
      </c>
    </row>
    <row r="127" spans="1:10" x14ac:dyDescent="0.2">
      <c r="A127" s="198" t="s">
        <v>601</v>
      </c>
      <c r="B127" s="395">
        <v>74</v>
      </c>
      <c r="C127" s="190">
        <f t="shared" si="6"/>
        <v>0</v>
      </c>
      <c r="D127" s="398">
        <f t="shared" si="7"/>
        <v>0</v>
      </c>
      <c r="E127" s="189">
        <f>VLOOKUP(A127,'2020 Pricing'!A:B,2,FALSE)</f>
        <v>74</v>
      </c>
      <c r="F127" s="189">
        <f>VLOOKUP(A127,'2020 Pricing'!A:C,3,FALSE)</f>
        <v>74</v>
      </c>
      <c r="G127" s="190">
        <f t="shared" si="8"/>
        <v>0</v>
      </c>
      <c r="H127" s="191">
        <f t="shared" si="9"/>
        <v>0</v>
      </c>
      <c r="I127" s="543">
        <f>_xlfn.XLOOKUP(A127,'SQ00 Conditions'!D:D,'SQ00 Conditions'!H:H,"Not Priced")</f>
        <v>74</v>
      </c>
      <c r="J127" t="str">
        <f t="shared" si="5"/>
        <v>Same</v>
      </c>
    </row>
    <row r="128" spans="1:10" x14ac:dyDescent="0.2">
      <c r="A128" s="198" t="s">
        <v>144</v>
      </c>
      <c r="B128" s="395">
        <v>325</v>
      </c>
      <c r="C128" s="190">
        <f t="shared" si="6"/>
        <v>0</v>
      </c>
      <c r="D128" s="398">
        <f t="shared" si="7"/>
        <v>0</v>
      </c>
      <c r="E128" s="189">
        <f>VLOOKUP(A128,'2020 Pricing'!A:B,2,FALSE)</f>
        <v>325</v>
      </c>
      <c r="F128" s="189">
        <f>VLOOKUP(A128,'2020 Pricing'!A:C,3,FALSE)</f>
        <v>325</v>
      </c>
      <c r="G128" s="190">
        <f t="shared" si="8"/>
        <v>0</v>
      </c>
      <c r="H128" s="191">
        <f t="shared" si="9"/>
        <v>0</v>
      </c>
      <c r="I128" s="543">
        <f>_xlfn.XLOOKUP(A128,'SQ00 Conditions'!D:D,'SQ00 Conditions'!H:H,"Not Priced")</f>
        <v>325</v>
      </c>
      <c r="J128" t="str">
        <f t="shared" si="5"/>
        <v>Same</v>
      </c>
    </row>
    <row r="129" spans="1:10" x14ac:dyDescent="0.2">
      <c r="A129" s="198" t="s">
        <v>149</v>
      </c>
      <c r="B129" s="395">
        <v>260</v>
      </c>
      <c r="C129" s="190">
        <f t="shared" si="6"/>
        <v>0</v>
      </c>
      <c r="D129" s="398">
        <f t="shared" si="7"/>
        <v>0</v>
      </c>
      <c r="E129" s="189">
        <f>VLOOKUP(A129,'2020 Pricing'!A:B,2,FALSE)</f>
        <v>260</v>
      </c>
      <c r="F129" s="189">
        <f>VLOOKUP(A129,'2020 Pricing'!A:C,3,FALSE)</f>
        <v>260</v>
      </c>
      <c r="G129" s="190">
        <f t="shared" si="8"/>
        <v>0</v>
      </c>
      <c r="H129" s="191">
        <f t="shared" si="9"/>
        <v>0</v>
      </c>
      <c r="I129" s="543">
        <f>_xlfn.XLOOKUP(A129,'SQ00 Conditions'!D:D,'SQ00 Conditions'!H:H,"Not Priced")</f>
        <v>260</v>
      </c>
      <c r="J129" t="str">
        <f t="shared" si="5"/>
        <v>Same</v>
      </c>
    </row>
    <row r="130" spans="1:10" x14ac:dyDescent="0.2">
      <c r="A130" s="198" t="s">
        <v>145</v>
      </c>
      <c r="B130" s="395">
        <v>309</v>
      </c>
      <c r="C130" s="190">
        <f t="shared" si="6"/>
        <v>0</v>
      </c>
      <c r="D130" s="398">
        <f t="shared" si="7"/>
        <v>0</v>
      </c>
      <c r="E130" s="189">
        <f>VLOOKUP(A130,'2020 Pricing'!A:B,2,FALSE)</f>
        <v>309</v>
      </c>
      <c r="F130" s="189">
        <f>VLOOKUP(A130,'2020 Pricing'!A:C,3,FALSE)</f>
        <v>309</v>
      </c>
      <c r="G130" s="190">
        <f t="shared" si="8"/>
        <v>0</v>
      </c>
      <c r="H130" s="191">
        <f t="shared" si="9"/>
        <v>0</v>
      </c>
      <c r="I130" s="543">
        <f>_xlfn.XLOOKUP(A130,'SQ00 Conditions'!D:D,'SQ00 Conditions'!H:H,"Not Priced")</f>
        <v>309</v>
      </c>
      <c r="J130" t="str">
        <f t="shared" ref="J130:J193" si="10">IF(I130=B130,"Same","Changed")</f>
        <v>Same</v>
      </c>
    </row>
    <row r="131" spans="1:10" x14ac:dyDescent="0.2">
      <c r="A131" s="198" t="s">
        <v>150</v>
      </c>
      <c r="B131" s="395">
        <v>247</v>
      </c>
      <c r="C131" s="190">
        <f t="shared" ref="C131:C194" si="11">B131-E131</f>
        <v>0</v>
      </c>
      <c r="D131" s="398">
        <f t="shared" ref="D131:D194" si="12">C131/B131</f>
        <v>0</v>
      </c>
      <c r="E131" s="189">
        <f>VLOOKUP(A131,'2020 Pricing'!A:B,2,FALSE)</f>
        <v>247</v>
      </c>
      <c r="F131" s="189">
        <f>VLOOKUP(A131,'2020 Pricing'!A:C,3,FALSE)</f>
        <v>247</v>
      </c>
      <c r="G131" s="190">
        <f t="shared" ref="G131:G194" si="13">E131-F131</f>
        <v>0</v>
      </c>
      <c r="H131" s="191">
        <f t="shared" ref="H131:H194" si="14">G131/F131</f>
        <v>0</v>
      </c>
      <c r="I131" s="543">
        <f>_xlfn.XLOOKUP(A131,'SQ00 Conditions'!D:D,'SQ00 Conditions'!H:H,"Not Priced")</f>
        <v>247</v>
      </c>
      <c r="J131" t="str">
        <f t="shared" si="10"/>
        <v>Same</v>
      </c>
    </row>
    <row r="132" spans="1:10" x14ac:dyDescent="0.2">
      <c r="A132" s="198" t="s">
        <v>146</v>
      </c>
      <c r="B132" s="395">
        <v>276.33</v>
      </c>
      <c r="C132" s="190">
        <f t="shared" si="11"/>
        <v>0</v>
      </c>
      <c r="D132" s="398">
        <f t="shared" si="12"/>
        <v>0</v>
      </c>
      <c r="E132" s="189">
        <f>VLOOKUP(A132,'2020 Pricing'!A:B,2,FALSE)</f>
        <v>276.33</v>
      </c>
      <c r="F132" s="189">
        <f>VLOOKUP(A132,'2020 Pricing'!A:C,3,FALSE)</f>
        <v>276.33</v>
      </c>
      <c r="G132" s="190">
        <f t="shared" si="13"/>
        <v>0</v>
      </c>
      <c r="H132" s="191">
        <f t="shared" si="14"/>
        <v>0</v>
      </c>
      <c r="I132" s="543">
        <f>_xlfn.XLOOKUP(A132,'SQ00 Conditions'!D:D,'SQ00 Conditions'!H:H,"Not Priced")</f>
        <v>276.33</v>
      </c>
      <c r="J132" t="str">
        <f t="shared" si="10"/>
        <v>Same</v>
      </c>
    </row>
    <row r="133" spans="1:10" x14ac:dyDescent="0.2">
      <c r="A133" s="198" t="s">
        <v>151</v>
      </c>
      <c r="B133" s="395">
        <v>221</v>
      </c>
      <c r="C133" s="190">
        <f t="shared" si="11"/>
        <v>0</v>
      </c>
      <c r="D133" s="398">
        <f t="shared" si="12"/>
        <v>0</v>
      </c>
      <c r="E133" s="189">
        <f>VLOOKUP(A133,'2020 Pricing'!A:B,2,FALSE)</f>
        <v>221</v>
      </c>
      <c r="F133" s="189">
        <f>VLOOKUP(A133,'2020 Pricing'!A:C,3,FALSE)</f>
        <v>221</v>
      </c>
      <c r="G133" s="190">
        <f t="shared" si="13"/>
        <v>0</v>
      </c>
      <c r="H133" s="191">
        <f t="shared" si="14"/>
        <v>0</v>
      </c>
      <c r="I133" s="543">
        <f>_xlfn.XLOOKUP(A133,'SQ00 Conditions'!D:D,'SQ00 Conditions'!H:H,"Not Priced")</f>
        <v>221</v>
      </c>
      <c r="J133" t="str">
        <f t="shared" si="10"/>
        <v>Same</v>
      </c>
    </row>
    <row r="134" spans="1:10" x14ac:dyDescent="0.2">
      <c r="A134" s="198" t="s">
        <v>147</v>
      </c>
      <c r="B134" s="395">
        <v>260</v>
      </c>
      <c r="C134" s="190">
        <f t="shared" si="11"/>
        <v>0</v>
      </c>
      <c r="D134" s="398">
        <f t="shared" si="12"/>
        <v>0</v>
      </c>
      <c r="E134" s="189">
        <f>VLOOKUP(A134,'2020 Pricing'!A:B,2,FALSE)</f>
        <v>260</v>
      </c>
      <c r="F134" s="189">
        <f>VLOOKUP(A134,'2020 Pricing'!A:C,3,FALSE)</f>
        <v>260</v>
      </c>
      <c r="G134" s="190">
        <f t="shared" si="13"/>
        <v>0</v>
      </c>
      <c r="H134" s="191">
        <f t="shared" si="14"/>
        <v>0</v>
      </c>
      <c r="I134" s="543">
        <f>_xlfn.XLOOKUP(A134,'SQ00 Conditions'!D:D,'SQ00 Conditions'!H:H,"Not Priced")</f>
        <v>260</v>
      </c>
      <c r="J134" t="str">
        <f t="shared" si="10"/>
        <v>Same</v>
      </c>
    </row>
    <row r="135" spans="1:10" x14ac:dyDescent="0.2">
      <c r="A135" s="198" t="s">
        <v>152</v>
      </c>
      <c r="B135" s="395">
        <v>208</v>
      </c>
      <c r="C135" s="190">
        <f t="shared" si="11"/>
        <v>0</v>
      </c>
      <c r="D135" s="398">
        <f t="shared" si="12"/>
        <v>0</v>
      </c>
      <c r="E135" s="189">
        <f>VLOOKUP(A135,'2020 Pricing'!A:B,2,FALSE)</f>
        <v>208</v>
      </c>
      <c r="F135" s="189">
        <f>VLOOKUP(A135,'2020 Pricing'!A:C,3,FALSE)</f>
        <v>208</v>
      </c>
      <c r="G135" s="190">
        <f t="shared" si="13"/>
        <v>0</v>
      </c>
      <c r="H135" s="191">
        <f t="shared" si="14"/>
        <v>0</v>
      </c>
      <c r="I135" s="543">
        <f>_xlfn.XLOOKUP(A135,'SQ00 Conditions'!D:D,'SQ00 Conditions'!H:H,"Not Priced")</f>
        <v>208</v>
      </c>
      <c r="J135" t="str">
        <f t="shared" si="10"/>
        <v>Same</v>
      </c>
    </row>
    <row r="136" spans="1:10" x14ac:dyDescent="0.2">
      <c r="A136" s="198" t="s">
        <v>148</v>
      </c>
      <c r="B136" s="395">
        <v>237.2</v>
      </c>
      <c r="C136" s="190">
        <f t="shared" si="11"/>
        <v>0</v>
      </c>
      <c r="D136" s="398">
        <f t="shared" si="12"/>
        <v>0</v>
      </c>
      <c r="E136" s="189">
        <f>VLOOKUP(A136,'2020 Pricing'!A:B,2,FALSE)</f>
        <v>237.2</v>
      </c>
      <c r="F136" s="189">
        <f>VLOOKUP(A136,'2020 Pricing'!A:C,3,FALSE)</f>
        <v>237.2</v>
      </c>
      <c r="G136" s="190">
        <f t="shared" si="13"/>
        <v>0</v>
      </c>
      <c r="H136" s="191">
        <f t="shared" si="14"/>
        <v>0</v>
      </c>
      <c r="I136" s="543">
        <f>_xlfn.XLOOKUP(A136,'SQ00 Conditions'!D:D,'SQ00 Conditions'!H:H,"Not Priced")</f>
        <v>237.2</v>
      </c>
      <c r="J136" t="str">
        <f t="shared" si="10"/>
        <v>Same</v>
      </c>
    </row>
    <row r="137" spans="1:10" x14ac:dyDescent="0.2">
      <c r="A137" s="198" t="s">
        <v>153</v>
      </c>
      <c r="B137" s="395">
        <v>189.8</v>
      </c>
      <c r="C137" s="190">
        <f t="shared" si="11"/>
        <v>0</v>
      </c>
      <c r="D137" s="398">
        <f t="shared" si="12"/>
        <v>0</v>
      </c>
      <c r="E137" s="189">
        <f>VLOOKUP(A137,'2020 Pricing'!A:B,2,FALSE)</f>
        <v>189.8</v>
      </c>
      <c r="F137" s="189">
        <f>VLOOKUP(A137,'2020 Pricing'!A:C,3,FALSE)</f>
        <v>189.8</v>
      </c>
      <c r="G137" s="190">
        <f t="shared" si="13"/>
        <v>0</v>
      </c>
      <c r="H137" s="191">
        <f t="shared" si="14"/>
        <v>0</v>
      </c>
      <c r="I137" s="543">
        <f>_xlfn.XLOOKUP(A137,'SQ00 Conditions'!D:D,'SQ00 Conditions'!H:H,"Not Priced")</f>
        <v>189.8</v>
      </c>
      <c r="J137" t="str">
        <f t="shared" si="10"/>
        <v>Same</v>
      </c>
    </row>
    <row r="138" spans="1:10" x14ac:dyDescent="0.2">
      <c r="A138" s="198" t="s">
        <v>1436</v>
      </c>
      <c r="B138" s="395">
        <v>325</v>
      </c>
      <c r="C138" s="190">
        <f t="shared" si="11"/>
        <v>0</v>
      </c>
      <c r="D138" s="398">
        <f t="shared" si="12"/>
        <v>0</v>
      </c>
      <c r="E138" s="189">
        <v>325</v>
      </c>
      <c r="F138" s="189" t="e">
        <f>VLOOKUP(A138,'2020 Pricing'!A:C,3,FALSE)</f>
        <v>#N/A</v>
      </c>
      <c r="G138" s="190" t="e">
        <f t="shared" si="13"/>
        <v>#N/A</v>
      </c>
      <c r="H138" s="191" t="e">
        <f t="shared" si="14"/>
        <v>#N/A</v>
      </c>
      <c r="I138" s="543">
        <f>_xlfn.XLOOKUP(A138,'SQ00 Conditions'!D:D,'SQ00 Conditions'!H:H,"Not Priced")</f>
        <v>325</v>
      </c>
      <c r="J138" t="str">
        <f t="shared" si="10"/>
        <v>Same</v>
      </c>
    </row>
    <row r="139" spans="1:10" x14ac:dyDescent="0.2">
      <c r="A139" s="198" t="s">
        <v>1438</v>
      </c>
      <c r="B139" s="395">
        <v>293</v>
      </c>
      <c r="C139" s="190">
        <f t="shared" si="11"/>
        <v>0</v>
      </c>
      <c r="D139" s="398">
        <f t="shared" si="12"/>
        <v>0</v>
      </c>
      <c r="E139" s="189">
        <v>293</v>
      </c>
      <c r="F139" s="189" t="e">
        <f>VLOOKUP(A139,'2020 Pricing'!A:C,3,FALSE)</f>
        <v>#N/A</v>
      </c>
      <c r="G139" s="190" t="e">
        <f t="shared" si="13"/>
        <v>#N/A</v>
      </c>
      <c r="H139" s="191" t="e">
        <f t="shared" si="14"/>
        <v>#N/A</v>
      </c>
      <c r="I139" s="543">
        <f>_xlfn.XLOOKUP(A139,'SQ00 Conditions'!D:D,'SQ00 Conditions'!H:H,"Not Priced")</f>
        <v>293</v>
      </c>
      <c r="J139" t="str">
        <f t="shared" si="10"/>
        <v>Same</v>
      </c>
    </row>
    <row r="140" spans="1:10" x14ac:dyDescent="0.2">
      <c r="A140" s="198" t="s">
        <v>1440</v>
      </c>
      <c r="B140" s="395">
        <v>176</v>
      </c>
      <c r="C140" s="190">
        <f t="shared" si="11"/>
        <v>0</v>
      </c>
      <c r="D140" s="398">
        <f t="shared" si="12"/>
        <v>0</v>
      </c>
      <c r="E140" s="189">
        <v>176</v>
      </c>
      <c r="F140" s="189" t="e">
        <f>VLOOKUP(A140,'2020 Pricing'!A:C,3,FALSE)</f>
        <v>#N/A</v>
      </c>
      <c r="G140" s="190" t="e">
        <f t="shared" si="13"/>
        <v>#N/A</v>
      </c>
      <c r="H140" s="191" t="e">
        <f t="shared" si="14"/>
        <v>#N/A</v>
      </c>
      <c r="I140" s="543">
        <f>_xlfn.XLOOKUP(A140,'SQ00 Conditions'!D:D,'SQ00 Conditions'!H:H,"Not Priced")</f>
        <v>176</v>
      </c>
      <c r="J140" t="str">
        <f t="shared" si="10"/>
        <v>Same</v>
      </c>
    </row>
    <row r="141" spans="1:10" x14ac:dyDescent="0.2">
      <c r="A141" s="198" t="s">
        <v>1041</v>
      </c>
      <c r="B141" s="395">
        <v>270</v>
      </c>
      <c r="C141" s="190">
        <f t="shared" si="11"/>
        <v>0</v>
      </c>
      <c r="D141" s="398">
        <f t="shared" si="12"/>
        <v>0</v>
      </c>
      <c r="E141" s="189">
        <f>VLOOKUP(A141,'2020 Pricing'!A:B,2,FALSE)</f>
        <v>270</v>
      </c>
      <c r="F141" s="189" t="e">
        <f>VLOOKUP(A141,'2020 Pricing'!A:C,3,FALSE)</f>
        <v>#N/A</v>
      </c>
      <c r="G141" s="190" t="e">
        <f t="shared" si="13"/>
        <v>#N/A</v>
      </c>
      <c r="H141" s="191" t="e">
        <f t="shared" si="14"/>
        <v>#N/A</v>
      </c>
      <c r="I141" s="543">
        <f>_xlfn.XLOOKUP(A141,'SQ00 Conditions'!D:D,'SQ00 Conditions'!H:H,"Not Priced")</f>
        <v>270</v>
      </c>
      <c r="J141" t="str">
        <f t="shared" si="10"/>
        <v>Same</v>
      </c>
    </row>
    <row r="142" spans="1:10" x14ac:dyDescent="0.2">
      <c r="A142" s="198" t="s">
        <v>602</v>
      </c>
      <c r="B142" s="395">
        <v>90</v>
      </c>
      <c r="C142" s="190">
        <f t="shared" si="11"/>
        <v>0</v>
      </c>
      <c r="D142" s="398">
        <f t="shared" si="12"/>
        <v>0</v>
      </c>
      <c r="E142" s="189">
        <f>VLOOKUP(A142,'2020 Pricing'!A:B,2,FALSE)</f>
        <v>90</v>
      </c>
      <c r="F142" s="189">
        <f>VLOOKUP(A142,'2020 Pricing'!A:C,3,FALSE)</f>
        <v>90</v>
      </c>
      <c r="G142" s="190">
        <f t="shared" si="13"/>
        <v>0</v>
      </c>
      <c r="H142" s="191">
        <f t="shared" si="14"/>
        <v>0</v>
      </c>
      <c r="I142" s="543">
        <f>_xlfn.XLOOKUP(A142,'SQ00 Conditions'!D:D,'SQ00 Conditions'!H:H,"Not Priced")</f>
        <v>90</v>
      </c>
      <c r="J142" t="str">
        <f t="shared" si="10"/>
        <v>Same</v>
      </c>
    </row>
    <row r="143" spans="1:10" x14ac:dyDescent="0.2">
      <c r="A143" s="198" t="s">
        <v>1103</v>
      </c>
      <c r="B143" s="395">
        <v>106.5</v>
      </c>
      <c r="C143" s="190">
        <f t="shared" si="11"/>
        <v>0.25</v>
      </c>
      <c r="D143" s="398">
        <f t="shared" si="12"/>
        <v>2.3474178403755869E-3</v>
      </c>
      <c r="E143" s="189">
        <f>VLOOKUP(A143,'2020 Pricing'!A:B,2,FALSE)</f>
        <v>106.25</v>
      </c>
      <c r="F143" s="189" t="e">
        <f>VLOOKUP(A143,'2020 Pricing'!A:C,3,FALSE)</f>
        <v>#N/A</v>
      </c>
      <c r="G143" s="190" t="e">
        <f t="shared" si="13"/>
        <v>#N/A</v>
      </c>
      <c r="H143" s="191" t="e">
        <f t="shared" si="14"/>
        <v>#N/A</v>
      </c>
      <c r="I143" s="543">
        <f>_xlfn.XLOOKUP(A143,'SQ00 Conditions'!D:D,'SQ00 Conditions'!H:H,"Not Priced")</f>
        <v>106.5</v>
      </c>
      <c r="J143" t="str">
        <f t="shared" si="10"/>
        <v>Same</v>
      </c>
    </row>
    <row r="144" spans="1:10" x14ac:dyDescent="0.2">
      <c r="A144" s="198" t="s">
        <v>154</v>
      </c>
      <c r="B144" s="395">
        <v>395</v>
      </c>
      <c r="C144" s="190">
        <f t="shared" si="11"/>
        <v>0</v>
      </c>
      <c r="D144" s="398">
        <f t="shared" si="12"/>
        <v>0</v>
      </c>
      <c r="E144" s="189">
        <f>VLOOKUP(A144,'2020 Pricing'!A:B,2,FALSE)</f>
        <v>395</v>
      </c>
      <c r="F144" s="189">
        <f>VLOOKUP(A144,'2020 Pricing'!A:C,3,FALSE)</f>
        <v>395</v>
      </c>
      <c r="G144" s="190">
        <f t="shared" si="13"/>
        <v>0</v>
      </c>
      <c r="H144" s="191">
        <f t="shared" si="14"/>
        <v>0</v>
      </c>
      <c r="I144" s="543">
        <f>_xlfn.XLOOKUP(A144,'SQ00 Conditions'!D:D,'SQ00 Conditions'!H:H,"Not Priced")</f>
        <v>395</v>
      </c>
      <c r="J144" t="str">
        <f t="shared" si="10"/>
        <v>Same</v>
      </c>
    </row>
    <row r="145" spans="1:10" x14ac:dyDescent="0.2">
      <c r="A145" s="198" t="s">
        <v>159</v>
      </c>
      <c r="B145" s="395">
        <v>320</v>
      </c>
      <c r="C145" s="190">
        <f t="shared" si="11"/>
        <v>0</v>
      </c>
      <c r="D145" s="398">
        <f t="shared" si="12"/>
        <v>0</v>
      </c>
      <c r="E145" s="189">
        <f>VLOOKUP(A145,'2020 Pricing'!A:B,2,FALSE)</f>
        <v>320</v>
      </c>
      <c r="F145" s="189">
        <f>VLOOKUP(A145,'2020 Pricing'!A:C,3,FALSE)</f>
        <v>320</v>
      </c>
      <c r="G145" s="190">
        <f t="shared" si="13"/>
        <v>0</v>
      </c>
      <c r="H145" s="191">
        <f t="shared" si="14"/>
        <v>0</v>
      </c>
      <c r="I145" s="543">
        <f>_xlfn.XLOOKUP(A145,'SQ00 Conditions'!D:D,'SQ00 Conditions'!H:H,"Not Priced")</f>
        <v>320</v>
      </c>
      <c r="J145" t="str">
        <f t="shared" si="10"/>
        <v>Same</v>
      </c>
    </row>
    <row r="146" spans="1:10" x14ac:dyDescent="0.2">
      <c r="A146" s="198" t="s">
        <v>155</v>
      </c>
      <c r="B146" s="395">
        <v>375.5</v>
      </c>
      <c r="C146" s="190">
        <f t="shared" si="11"/>
        <v>0</v>
      </c>
      <c r="D146" s="398">
        <f t="shared" si="12"/>
        <v>0</v>
      </c>
      <c r="E146" s="189">
        <f>VLOOKUP(A146,'2020 Pricing'!A:B,2,FALSE)</f>
        <v>375.5</v>
      </c>
      <c r="F146" s="189">
        <f>VLOOKUP(A146,'2020 Pricing'!A:C,3,FALSE)</f>
        <v>375.5</v>
      </c>
      <c r="G146" s="190">
        <f t="shared" si="13"/>
        <v>0</v>
      </c>
      <c r="H146" s="191">
        <f t="shared" si="14"/>
        <v>0</v>
      </c>
      <c r="I146" s="543">
        <f>_xlfn.XLOOKUP(A146,'SQ00 Conditions'!D:D,'SQ00 Conditions'!H:H,"Not Priced")</f>
        <v>375.5</v>
      </c>
      <c r="J146" t="str">
        <f t="shared" si="10"/>
        <v>Same</v>
      </c>
    </row>
    <row r="147" spans="1:10" x14ac:dyDescent="0.2">
      <c r="A147" s="198" t="s">
        <v>160</v>
      </c>
      <c r="B147" s="395">
        <v>304</v>
      </c>
      <c r="C147" s="190">
        <f t="shared" si="11"/>
        <v>0</v>
      </c>
      <c r="D147" s="398">
        <f t="shared" si="12"/>
        <v>0</v>
      </c>
      <c r="E147" s="189">
        <f>VLOOKUP(A147,'2020 Pricing'!A:B,2,FALSE)</f>
        <v>304</v>
      </c>
      <c r="F147" s="189">
        <f>VLOOKUP(A147,'2020 Pricing'!A:C,3,FALSE)</f>
        <v>304</v>
      </c>
      <c r="G147" s="190">
        <f t="shared" si="13"/>
        <v>0</v>
      </c>
      <c r="H147" s="191">
        <f t="shared" si="14"/>
        <v>0</v>
      </c>
      <c r="I147" s="543">
        <f>_xlfn.XLOOKUP(A147,'SQ00 Conditions'!D:D,'SQ00 Conditions'!H:H,"Not Priced")</f>
        <v>304</v>
      </c>
      <c r="J147" t="str">
        <f t="shared" si="10"/>
        <v>Same</v>
      </c>
    </row>
    <row r="148" spans="1:10" x14ac:dyDescent="0.2">
      <c r="A148" s="198" t="s">
        <v>156</v>
      </c>
      <c r="B148" s="395">
        <v>335.67</v>
      </c>
      <c r="C148" s="190">
        <f t="shared" si="11"/>
        <v>0</v>
      </c>
      <c r="D148" s="398">
        <f t="shared" si="12"/>
        <v>0</v>
      </c>
      <c r="E148" s="189">
        <f>VLOOKUP(A148,'2020 Pricing'!A:B,2,FALSE)</f>
        <v>335.67</v>
      </c>
      <c r="F148" s="189">
        <f>VLOOKUP(A148,'2020 Pricing'!A:C,3,FALSE)</f>
        <v>335.67</v>
      </c>
      <c r="G148" s="190">
        <f t="shared" si="13"/>
        <v>0</v>
      </c>
      <c r="H148" s="191">
        <f t="shared" si="14"/>
        <v>0</v>
      </c>
      <c r="I148" s="543">
        <f>_xlfn.XLOOKUP(A148,'SQ00 Conditions'!D:D,'SQ00 Conditions'!H:H,"Not Priced")</f>
        <v>335.67</v>
      </c>
      <c r="J148" t="str">
        <f t="shared" si="10"/>
        <v>Same</v>
      </c>
    </row>
    <row r="149" spans="1:10" x14ac:dyDescent="0.2">
      <c r="A149" s="198" t="s">
        <v>161</v>
      </c>
      <c r="B149" s="395">
        <v>272</v>
      </c>
      <c r="C149" s="190">
        <f t="shared" si="11"/>
        <v>0</v>
      </c>
      <c r="D149" s="398">
        <f t="shared" si="12"/>
        <v>0</v>
      </c>
      <c r="E149" s="189">
        <f>VLOOKUP(A149,'2020 Pricing'!A:B,2,FALSE)</f>
        <v>272</v>
      </c>
      <c r="F149" s="189">
        <f>VLOOKUP(A149,'2020 Pricing'!A:C,3,FALSE)</f>
        <v>272</v>
      </c>
      <c r="G149" s="190">
        <f t="shared" si="13"/>
        <v>0</v>
      </c>
      <c r="H149" s="191">
        <f t="shared" si="14"/>
        <v>0</v>
      </c>
      <c r="I149" s="543">
        <f>_xlfn.XLOOKUP(A149,'SQ00 Conditions'!D:D,'SQ00 Conditions'!H:H,"Not Priced")</f>
        <v>272</v>
      </c>
      <c r="J149" t="str">
        <f t="shared" si="10"/>
        <v>Same</v>
      </c>
    </row>
    <row r="150" spans="1:10" x14ac:dyDescent="0.2">
      <c r="A150" s="198" t="s">
        <v>157</v>
      </c>
      <c r="B150" s="395">
        <v>316</v>
      </c>
      <c r="C150" s="190">
        <f t="shared" si="11"/>
        <v>0</v>
      </c>
      <c r="D150" s="398">
        <f t="shared" si="12"/>
        <v>0</v>
      </c>
      <c r="E150" s="189">
        <f>VLOOKUP(A150,'2020 Pricing'!A:B,2,FALSE)</f>
        <v>316</v>
      </c>
      <c r="F150" s="189">
        <f>VLOOKUP(A150,'2020 Pricing'!A:C,3,FALSE)</f>
        <v>316</v>
      </c>
      <c r="G150" s="190">
        <f t="shared" si="13"/>
        <v>0</v>
      </c>
      <c r="H150" s="191">
        <f t="shared" si="14"/>
        <v>0</v>
      </c>
      <c r="I150" s="543">
        <f>_xlfn.XLOOKUP(A150,'SQ00 Conditions'!D:D,'SQ00 Conditions'!H:H,"Not Priced")</f>
        <v>316</v>
      </c>
      <c r="J150" t="str">
        <f t="shared" si="10"/>
        <v>Same</v>
      </c>
    </row>
    <row r="151" spans="1:10" x14ac:dyDescent="0.2">
      <c r="A151" s="198" t="s">
        <v>162</v>
      </c>
      <c r="B151" s="395">
        <v>256</v>
      </c>
      <c r="C151" s="190">
        <f t="shared" si="11"/>
        <v>0</v>
      </c>
      <c r="D151" s="398">
        <f t="shared" si="12"/>
        <v>0</v>
      </c>
      <c r="E151" s="189">
        <f>VLOOKUP(A151,'2020 Pricing'!A:B,2,FALSE)</f>
        <v>256</v>
      </c>
      <c r="F151" s="189">
        <f>VLOOKUP(A151,'2020 Pricing'!A:C,3,FALSE)</f>
        <v>256</v>
      </c>
      <c r="G151" s="190">
        <f t="shared" si="13"/>
        <v>0</v>
      </c>
      <c r="H151" s="191">
        <f t="shared" si="14"/>
        <v>0</v>
      </c>
      <c r="I151" s="543">
        <f>_xlfn.XLOOKUP(A151,'SQ00 Conditions'!D:D,'SQ00 Conditions'!H:H,"Not Priced")</f>
        <v>256</v>
      </c>
      <c r="J151" t="str">
        <f t="shared" si="10"/>
        <v>Same</v>
      </c>
    </row>
    <row r="152" spans="1:10" x14ac:dyDescent="0.2">
      <c r="A152" s="198" t="s">
        <v>158</v>
      </c>
      <c r="B152" s="395">
        <v>288.39999999999998</v>
      </c>
      <c r="C152" s="190">
        <f t="shared" si="11"/>
        <v>0</v>
      </c>
      <c r="D152" s="398">
        <f t="shared" si="12"/>
        <v>0</v>
      </c>
      <c r="E152" s="189">
        <f>VLOOKUP(A152,'2020 Pricing'!A:B,2,FALSE)</f>
        <v>288.39999999999998</v>
      </c>
      <c r="F152" s="189">
        <f>VLOOKUP(A152,'2020 Pricing'!A:C,3,FALSE)</f>
        <v>288.39999999999998</v>
      </c>
      <c r="G152" s="190">
        <f t="shared" si="13"/>
        <v>0</v>
      </c>
      <c r="H152" s="191">
        <f t="shared" si="14"/>
        <v>0</v>
      </c>
      <c r="I152" s="543">
        <f>_xlfn.XLOOKUP(A152,'SQ00 Conditions'!D:D,'SQ00 Conditions'!H:H,"Not Priced")</f>
        <v>288.39999999999998</v>
      </c>
      <c r="J152" t="str">
        <f t="shared" si="10"/>
        <v>Same</v>
      </c>
    </row>
    <row r="153" spans="1:10" x14ac:dyDescent="0.2">
      <c r="A153" s="198" t="s">
        <v>163</v>
      </c>
      <c r="B153" s="395">
        <v>233.6</v>
      </c>
      <c r="C153" s="190">
        <f t="shared" si="11"/>
        <v>0</v>
      </c>
      <c r="D153" s="398">
        <f t="shared" si="12"/>
        <v>0</v>
      </c>
      <c r="E153" s="189">
        <f>VLOOKUP(A153,'2020 Pricing'!A:B,2,FALSE)</f>
        <v>233.6</v>
      </c>
      <c r="F153" s="189">
        <f>VLOOKUP(A153,'2020 Pricing'!A:C,3,FALSE)</f>
        <v>233.6</v>
      </c>
      <c r="G153" s="190">
        <f t="shared" si="13"/>
        <v>0</v>
      </c>
      <c r="H153" s="191">
        <f t="shared" si="14"/>
        <v>0</v>
      </c>
      <c r="I153" s="543">
        <f>_xlfn.XLOOKUP(A153,'SQ00 Conditions'!D:D,'SQ00 Conditions'!H:H,"Not Priced")</f>
        <v>233.6</v>
      </c>
      <c r="J153" t="str">
        <f t="shared" si="10"/>
        <v>Same</v>
      </c>
    </row>
    <row r="154" spans="1:10" x14ac:dyDescent="0.2">
      <c r="A154" s="198" t="s">
        <v>1042</v>
      </c>
      <c r="B154" s="395">
        <v>270</v>
      </c>
      <c r="C154" s="190">
        <f t="shared" si="11"/>
        <v>0</v>
      </c>
      <c r="D154" s="398">
        <f t="shared" si="12"/>
        <v>0</v>
      </c>
      <c r="E154" s="189">
        <f>VLOOKUP(A154,'2020 Pricing'!A:B,2,FALSE)</f>
        <v>270</v>
      </c>
      <c r="F154" s="189" t="e">
        <f>VLOOKUP(A154,'2020 Pricing'!A:C,3,FALSE)</f>
        <v>#N/A</v>
      </c>
      <c r="G154" s="190" t="e">
        <f t="shared" si="13"/>
        <v>#N/A</v>
      </c>
      <c r="H154" s="191" t="e">
        <f t="shared" si="14"/>
        <v>#N/A</v>
      </c>
      <c r="I154" s="543">
        <f>_xlfn.XLOOKUP(A154,'SQ00 Conditions'!D:D,'SQ00 Conditions'!H:H,"Not Priced")</f>
        <v>270</v>
      </c>
      <c r="J154" t="str">
        <f t="shared" si="10"/>
        <v>Same</v>
      </c>
    </row>
    <row r="155" spans="1:10" x14ac:dyDescent="0.2">
      <c r="A155" s="198" t="s">
        <v>603</v>
      </c>
      <c r="B155" s="395">
        <v>71.5</v>
      </c>
      <c r="C155" s="190">
        <f t="shared" si="11"/>
        <v>0</v>
      </c>
      <c r="D155" s="398">
        <f t="shared" si="12"/>
        <v>0</v>
      </c>
      <c r="E155" s="189">
        <f>VLOOKUP(A155,'2020 Pricing'!A:B,2,FALSE)</f>
        <v>71.5</v>
      </c>
      <c r="F155" s="189">
        <f>VLOOKUP(A155,'2020 Pricing'!A:C,3,FALSE)</f>
        <v>71.5</v>
      </c>
      <c r="G155" s="190">
        <f t="shared" si="13"/>
        <v>0</v>
      </c>
      <c r="H155" s="191">
        <f t="shared" si="14"/>
        <v>0</v>
      </c>
      <c r="I155" s="543">
        <f>_xlfn.XLOOKUP(A155,'SQ00 Conditions'!D:D,'SQ00 Conditions'!H:H,"Not Priced")</f>
        <v>71.5</v>
      </c>
      <c r="J155" t="str">
        <f t="shared" si="10"/>
        <v>Same</v>
      </c>
    </row>
    <row r="156" spans="1:10" x14ac:dyDescent="0.2">
      <c r="A156" s="198" t="s">
        <v>173</v>
      </c>
      <c r="B156" s="395">
        <v>515</v>
      </c>
      <c r="C156" s="190">
        <f t="shared" si="11"/>
        <v>0</v>
      </c>
      <c r="D156" s="398">
        <f t="shared" si="12"/>
        <v>0</v>
      </c>
      <c r="E156" s="189">
        <f>VLOOKUP(A156,'2020 Pricing'!A:B,2,FALSE)</f>
        <v>515</v>
      </c>
      <c r="F156" s="189">
        <f>VLOOKUP(A156,'2020 Pricing'!A:C,3,FALSE)</f>
        <v>515</v>
      </c>
      <c r="G156" s="190">
        <f t="shared" si="13"/>
        <v>0</v>
      </c>
      <c r="H156" s="191">
        <f t="shared" si="14"/>
        <v>0</v>
      </c>
      <c r="I156" s="543">
        <f>_xlfn.XLOOKUP(A156,'SQ00 Conditions'!D:D,'SQ00 Conditions'!H:H,"Not Priced")</f>
        <v>515</v>
      </c>
      <c r="J156" t="str">
        <f t="shared" si="10"/>
        <v>Same</v>
      </c>
    </row>
    <row r="157" spans="1:10" x14ac:dyDescent="0.2">
      <c r="A157" s="198" t="s">
        <v>178</v>
      </c>
      <c r="B157" s="395">
        <v>420</v>
      </c>
      <c r="C157" s="190">
        <f t="shared" si="11"/>
        <v>0</v>
      </c>
      <c r="D157" s="398">
        <f t="shared" si="12"/>
        <v>0</v>
      </c>
      <c r="E157" s="189">
        <f>VLOOKUP(A157,'2020 Pricing'!A:B,2,FALSE)</f>
        <v>420</v>
      </c>
      <c r="F157" s="189">
        <f>VLOOKUP(A157,'2020 Pricing'!A:C,3,FALSE)</f>
        <v>420</v>
      </c>
      <c r="G157" s="190">
        <f t="shared" si="13"/>
        <v>0</v>
      </c>
      <c r="H157" s="191">
        <f t="shared" si="14"/>
        <v>0</v>
      </c>
      <c r="I157" s="543">
        <f>_xlfn.XLOOKUP(A157,'SQ00 Conditions'!D:D,'SQ00 Conditions'!H:H,"Not Priced")</f>
        <v>420</v>
      </c>
      <c r="J157" t="str">
        <f t="shared" si="10"/>
        <v>Same</v>
      </c>
    </row>
    <row r="158" spans="1:10" x14ac:dyDescent="0.2">
      <c r="A158" s="198" t="s">
        <v>174</v>
      </c>
      <c r="B158" s="395">
        <v>489.5</v>
      </c>
      <c r="C158" s="190">
        <f t="shared" si="11"/>
        <v>0</v>
      </c>
      <c r="D158" s="398">
        <f t="shared" si="12"/>
        <v>0</v>
      </c>
      <c r="E158" s="189">
        <f>VLOOKUP(A158,'2020 Pricing'!A:B,2,FALSE)</f>
        <v>489.5</v>
      </c>
      <c r="F158" s="189">
        <f>VLOOKUP(A158,'2020 Pricing'!A:C,3,FALSE)</f>
        <v>489.5</v>
      </c>
      <c r="G158" s="190">
        <f t="shared" si="13"/>
        <v>0</v>
      </c>
      <c r="H158" s="191">
        <f t="shared" si="14"/>
        <v>0</v>
      </c>
      <c r="I158" s="543">
        <f>_xlfn.XLOOKUP(A158,'SQ00 Conditions'!D:D,'SQ00 Conditions'!H:H,"Not Priced")</f>
        <v>489.5</v>
      </c>
      <c r="J158" t="str">
        <f t="shared" si="10"/>
        <v>Same</v>
      </c>
    </row>
    <row r="159" spans="1:10" x14ac:dyDescent="0.2">
      <c r="A159" s="198" t="s">
        <v>179</v>
      </c>
      <c r="B159" s="395">
        <v>399</v>
      </c>
      <c r="C159" s="190">
        <f t="shared" si="11"/>
        <v>0</v>
      </c>
      <c r="D159" s="398">
        <f t="shared" si="12"/>
        <v>0</v>
      </c>
      <c r="E159" s="189">
        <f>VLOOKUP(A159,'2020 Pricing'!A:B,2,FALSE)</f>
        <v>399</v>
      </c>
      <c r="F159" s="189">
        <f>VLOOKUP(A159,'2020 Pricing'!A:C,3,FALSE)</f>
        <v>399</v>
      </c>
      <c r="G159" s="190">
        <f t="shared" si="13"/>
        <v>0</v>
      </c>
      <c r="H159" s="191">
        <f t="shared" si="14"/>
        <v>0</v>
      </c>
      <c r="I159" s="543">
        <f>_xlfn.XLOOKUP(A159,'SQ00 Conditions'!D:D,'SQ00 Conditions'!H:H,"Not Priced")</f>
        <v>399</v>
      </c>
      <c r="J159" t="str">
        <f t="shared" si="10"/>
        <v>Same</v>
      </c>
    </row>
    <row r="160" spans="1:10" x14ac:dyDescent="0.2">
      <c r="A160" s="198" t="s">
        <v>175</v>
      </c>
      <c r="B160" s="395">
        <v>437.67</v>
      </c>
      <c r="C160" s="190">
        <f t="shared" si="11"/>
        <v>0</v>
      </c>
      <c r="D160" s="398">
        <f t="shared" si="12"/>
        <v>0</v>
      </c>
      <c r="E160" s="189">
        <f>VLOOKUP(A160,'2020 Pricing'!A:B,2,FALSE)</f>
        <v>437.67</v>
      </c>
      <c r="F160" s="189">
        <f>VLOOKUP(A160,'2020 Pricing'!A:C,3,FALSE)</f>
        <v>437.67</v>
      </c>
      <c r="G160" s="190">
        <f t="shared" si="13"/>
        <v>0</v>
      </c>
      <c r="H160" s="191">
        <f t="shared" si="14"/>
        <v>0</v>
      </c>
      <c r="I160" s="543">
        <f>_xlfn.XLOOKUP(A160,'SQ00 Conditions'!D:D,'SQ00 Conditions'!H:H,"Not Priced")</f>
        <v>437.67</v>
      </c>
      <c r="J160" t="str">
        <f t="shared" si="10"/>
        <v>Same</v>
      </c>
    </row>
    <row r="161" spans="1:10" x14ac:dyDescent="0.2">
      <c r="A161" s="198" t="s">
        <v>180</v>
      </c>
      <c r="B161" s="395">
        <v>357</v>
      </c>
      <c r="C161" s="190">
        <f t="shared" si="11"/>
        <v>0</v>
      </c>
      <c r="D161" s="398">
        <f t="shared" si="12"/>
        <v>0</v>
      </c>
      <c r="E161" s="189">
        <f>VLOOKUP(A161,'2020 Pricing'!A:B,2,FALSE)</f>
        <v>357</v>
      </c>
      <c r="F161" s="189">
        <f>VLOOKUP(A161,'2020 Pricing'!A:C,3,FALSE)</f>
        <v>357</v>
      </c>
      <c r="G161" s="190">
        <f t="shared" si="13"/>
        <v>0</v>
      </c>
      <c r="H161" s="191">
        <f t="shared" si="14"/>
        <v>0</v>
      </c>
      <c r="I161" s="543">
        <f>_xlfn.XLOOKUP(A161,'SQ00 Conditions'!D:D,'SQ00 Conditions'!H:H,"Not Priced")</f>
        <v>357</v>
      </c>
      <c r="J161" t="str">
        <f t="shared" si="10"/>
        <v>Same</v>
      </c>
    </row>
    <row r="162" spans="1:10" x14ac:dyDescent="0.2">
      <c r="A162" s="198" t="s">
        <v>176</v>
      </c>
      <c r="B162" s="395">
        <v>412</v>
      </c>
      <c r="C162" s="190">
        <f t="shared" si="11"/>
        <v>0</v>
      </c>
      <c r="D162" s="398">
        <f t="shared" si="12"/>
        <v>0</v>
      </c>
      <c r="E162" s="189">
        <f>VLOOKUP(A162,'2020 Pricing'!A:B,2,FALSE)</f>
        <v>412</v>
      </c>
      <c r="F162" s="189">
        <f>VLOOKUP(A162,'2020 Pricing'!A:C,3,FALSE)</f>
        <v>412</v>
      </c>
      <c r="G162" s="190">
        <f t="shared" si="13"/>
        <v>0</v>
      </c>
      <c r="H162" s="191">
        <f t="shared" si="14"/>
        <v>0</v>
      </c>
      <c r="I162" s="543">
        <f>_xlfn.XLOOKUP(A162,'SQ00 Conditions'!D:D,'SQ00 Conditions'!H:H,"Not Priced")</f>
        <v>412</v>
      </c>
      <c r="J162" t="str">
        <f t="shared" si="10"/>
        <v>Same</v>
      </c>
    </row>
    <row r="163" spans="1:10" x14ac:dyDescent="0.2">
      <c r="A163" s="198" t="s">
        <v>181</v>
      </c>
      <c r="B163" s="395">
        <v>336</v>
      </c>
      <c r="C163" s="190">
        <f t="shared" si="11"/>
        <v>0</v>
      </c>
      <c r="D163" s="398">
        <f t="shared" si="12"/>
        <v>0</v>
      </c>
      <c r="E163" s="189">
        <f>VLOOKUP(A163,'2020 Pricing'!A:B,2,FALSE)</f>
        <v>336</v>
      </c>
      <c r="F163" s="189">
        <f>VLOOKUP(A163,'2020 Pricing'!A:C,3,FALSE)</f>
        <v>336</v>
      </c>
      <c r="G163" s="190">
        <f t="shared" si="13"/>
        <v>0</v>
      </c>
      <c r="H163" s="191">
        <f t="shared" si="14"/>
        <v>0</v>
      </c>
      <c r="I163" s="543">
        <f>_xlfn.XLOOKUP(A163,'SQ00 Conditions'!D:D,'SQ00 Conditions'!H:H,"Not Priced")</f>
        <v>336</v>
      </c>
      <c r="J163" t="str">
        <f t="shared" si="10"/>
        <v>Same</v>
      </c>
    </row>
    <row r="164" spans="1:10" x14ac:dyDescent="0.2">
      <c r="A164" s="198" t="s">
        <v>177</v>
      </c>
      <c r="B164" s="395">
        <v>376</v>
      </c>
      <c r="C164" s="190">
        <f t="shared" si="11"/>
        <v>0</v>
      </c>
      <c r="D164" s="398">
        <f t="shared" si="12"/>
        <v>0</v>
      </c>
      <c r="E164" s="189">
        <f>VLOOKUP(A164,'2020 Pricing'!A:B,2,FALSE)</f>
        <v>376</v>
      </c>
      <c r="F164" s="189">
        <f>VLOOKUP(A164,'2020 Pricing'!A:C,3,FALSE)</f>
        <v>376</v>
      </c>
      <c r="G164" s="190">
        <f t="shared" si="13"/>
        <v>0</v>
      </c>
      <c r="H164" s="191">
        <f t="shared" si="14"/>
        <v>0</v>
      </c>
      <c r="I164" s="543">
        <f>_xlfn.XLOOKUP(A164,'SQ00 Conditions'!D:D,'SQ00 Conditions'!H:H,"Not Priced")</f>
        <v>376</v>
      </c>
      <c r="J164" t="str">
        <f t="shared" si="10"/>
        <v>Same</v>
      </c>
    </row>
    <row r="165" spans="1:10" x14ac:dyDescent="0.2">
      <c r="A165" s="198" t="s">
        <v>182</v>
      </c>
      <c r="B165" s="395">
        <v>306.60000000000002</v>
      </c>
      <c r="C165" s="190">
        <f t="shared" si="11"/>
        <v>0</v>
      </c>
      <c r="D165" s="398">
        <f t="shared" si="12"/>
        <v>0</v>
      </c>
      <c r="E165" s="189">
        <f>VLOOKUP(A165,'2020 Pricing'!A:B,2,FALSE)</f>
        <v>306.60000000000002</v>
      </c>
      <c r="F165" s="189">
        <f>VLOOKUP(A165,'2020 Pricing'!A:C,3,FALSE)</f>
        <v>306.60000000000002</v>
      </c>
      <c r="G165" s="190">
        <f t="shared" si="13"/>
        <v>0</v>
      </c>
      <c r="H165" s="191">
        <f t="shared" si="14"/>
        <v>0</v>
      </c>
      <c r="I165" s="543">
        <f>_xlfn.XLOOKUP(A165,'SQ00 Conditions'!D:D,'SQ00 Conditions'!H:H,"Not Priced")</f>
        <v>306.60000000000002</v>
      </c>
      <c r="J165" t="str">
        <f t="shared" si="10"/>
        <v>Same</v>
      </c>
    </row>
    <row r="166" spans="1:10" x14ac:dyDescent="0.2">
      <c r="A166" s="198" t="s">
        <v>1423</v>
      </c>
      <c r="B166" s="395">
        <v>515</v>
      </c>
      <c r="C166" s="190">
        <f t="shared" si="11"/>
        <v>0</v>
      </c>
      <c r="D166" s="398">
        <f t="shared" si="12"/>
        <v>0</v>
      </c>
      <c r="E166" s="189">
        <v>515</v>
      </c>
      <c r="F166" s="189" t="e">
        <f>VLOOKUP(A166,'2020 Pricing'!A:C,3,FALSE)</f>
        <v>#N/A</v>
      </c>
      <c r="G166" s="190" t="e">
        <f t="shared" si="13"/>
        <v>#N/A</v>
      </c>
      <c r="H166" s="191" t="e">
        <f t="shared" si="14"/>
        <v>#N/A</v>
      </c>
      <c r="I166" s="543">
        <f>_xlfn.XLOOKUP(A166,'SQ00 Conditions'!D:D,'SQ00 Conditions'!H:H,"Not Priced")</f>
        <v>515</v>
      </c>
      <c r="J166" t="str">
        <f t="shared" si="10"/>
        <v>Same</v>
      </c>
    </row>
    <row r="167" spans="1:10" x14ac:dyDescent="0.2">
      <c r="A167" s="198" t="s">
        <v>1425</v>
      </c>
      <c r="B167" s="395">
        <v>464</v>
      </c>
      <c r="C167" s="190" t="e">
        <f t="shared" si="11"/>
        <v>#N/A</v>
      </c>
      <c r="D167" s="398" t="e">
        <f t="shared" si="12"/>
        <v>#N/A</v>
      </c>
      <c r="E167" s="189" t="e">
        <f>VLOOKUP(A167,'2020 Pricing'!A:B,2,FALSE)</f>
        <v>#N/A</v>
      </c>
      <c r="F167" s="189" t="e">
        <f>VLOOKUP(A167,'2020 Pricing'!A:C,3,FALSE)</f>
        <v>#N/A</v>
      </c>
      <c r="G167" s="190" t="e">
        <f t="shared" si="13"/>
        <v>#N/A</v>
      </c>
      <c r="H167" s="191" t="e">
        <f t="shared" si="14"/>
        <v>#N/A</v>
      </c>
      <c r="I167" s="543">
        <f>_xlfn.XLOOKUP(A167,'SQ00 Conditions'!D:D,'SQ00 Conditions'!H:H,"Not Priced")</f>
        <v>464</v>
      </c>
      <c r="J167" t="str">
        <f t="shared" si="10"/>
        <v>Same</v>
      </c>
    </row>
    <row r="168" spans="1:10" x14ac:dyDescent="0.2">
      <c r="A168" s="198" t="s">
        <v>1431</v>
      </c>
      <c r="B168" s="395">
        <v>278</v>
      </c>
      <c r="C168" s="190" t="e">
        <f t="shared" si="11"/>
        <v>#N/A</v>
      </c>
      <c r="D168" s="398" t="e">
        <f t="shared" si="12"/>
        <v>#N/A</v>
      </c>
      <c r="E168" s="189" t="e">
        <f>VLOOKUP(A168,'2020 Pricing'!A:B,2,FALSE)</f>
        <v>#N/A</v>
      </c>
      <c r="F168" s="189" t="e">
        <f>VLOOKUP(A168,'2020 Pricing'!A:C,3,FALSE)</f>
        <v>#N/A</v>
      </c>
      <c r="G168" s="190" t="e">
        <f t="shared" si="13"/>
        <v>#N/A</v>
      </c>
      <c r="H168" s="191" t="e">
        <f t="shared" si="14"/>
        <v>#N/A</v>
      </c>
      <c r="I168" s="543">
        <f>_xlfn.XLOOKUP(A168,'SQ00 Conditions'!D:D,'SQ00 Conditions'!H:H,"Not Priced")</f>
        <v>278</v>
      </c>
      <c r="J168" t="str">
        <f t="shared" si="10"/>
        <v>Same</v>
      </c>
    </row>
    <row r="169" spans="1:10" x14ac:dyDescent="0.2">
      <c r="A169" s="198" t="s">
        <v>1044</v>
      </c>
      <c r="B169" s="395">
        <v>146.5</v>
      </c>
      <c r="C169" s="190">
        <f t="shared" si="11"/>
        <v>0</v>
      </c>
      <c r="D169" s="398">
        <f t="shared" si="12"/>
        <v>0</v>
      </c>
      <c r="E169" s="189">
        <f>VLOOKUP(A169,'2020 Pricing'!A:B,2,FALSE)</f>
        <v>146.5</v>
      </c>
      <c r="F169" s="189" t="e">
        <f>VLOOKUP(A169,'2020 Pricing'!A:C,3,FALSE)</f>
        <v>#N/A</v>
      </c>
      <c r="G169" s="190" t="e">
        <f t="shared" si="13"/>
        <v>#N/A</v>
      </c>
      <c r="H169" s="191" t="e">
        <f t="shared" si="14"/>
        <v>#N/A</v>
      </c>
      <c r="I169" s="543">
        <f>_xlfn.XLOOKUP(A169,'SQ00 Conditions'!D:D,'SQ00 Conditions'!H:H,"Not Priced")</f>
        <v>146.5</v>
      </c>
      <c r="J169" t="str">
        <f t="shared" si="10"/>
        <v>Same</v>
      </c>
    </row>
    <row r="170" spans="1:10" x14ac:dyDescent="0.2">
      <c r="A170" s="198" t="s">
        <v>604</v>
      </c>
      <c r="B170" s="395">
        <v>97.5</v>
      </c>
      <c r="C170" s="190">
        <f t="shared" si="11"/>
        <v>0</v>
      </c>
      <c r="D170" s="398">
        <f t="shared" si="12"/>
        <v>0</v>
      </c>
      <c r="E170" s="189">
        <f>VLOOKUP(A170,'2020 Pricing'!A:B,2,FALSE)</f>
        <v>97.5</v>
      </c>
      <c r="F170" s="189">
        <f>VLOOKUP(A170,'2020 Pricing'!A:C,3,FALSE)</f>
        <v>97.5</v>
      </c>
      <c r="G170" s="190">
        <f t="shared" si="13"/>
        <v>0</v>
      </c>
      <c r="H170" s="191">
        <f t="shared" si="14"/>
        <v>0</v>
      </c>
      <c r="I170" s="543">
        <f>_xlfn.XLOOKUP(A170,'SQ00 Conditions'!D:D,'SQ00 Conditions'!H:H,"Not Priced")</f>
        <v>97.5</v>
      </c>
      <c r="J170" t="str">
        <f t="shared" si="10"/>
        <v>Same</v>
      </c>
    </row>
    <row r="171" spans="1:10" x14ac:dyDescent="0.2">
      <c r="A171" s="198" t="s">
        <v>195</v>
      </c>
      <c r="B171" s="395">
        <v>875</v>
      </c>
      <c r="C171" s="190">
        <f t="shared" si="11"/>
        <v>0</v>
      </c>
      <c r="D171" s="398">
        <f t="shared" si="12"/>
        <v>0</v>
      </c>
      <c r="E171" s="189">
        <f>VLOOKUP(A171,'2020 Pricing'!A:B,2,FALSE)</f>
        <v>875</v>
      </c>
      <c r="F171" s="189">
        <f>VLOOKUP(A171,'2020 Pricing'!A:C,3,FALSE)</f>
        <v>875</v>
      </c>
      <c r="G171" s="190">
        <f t="shared" si="13"/>
        <v>0</v>
      </c>
      <c r="H171" s="191">
        <f t="shared" si="14"/>
        <v>0</v>
      </c>
      <c r="I171" s="543">
        <f>_xlfn.XLOOKUP(A171,'SQ00 Conditions'!D:D,'SQ00 Conditions'!H:H,"Not Priced")</f>
        <v>875</v>
      </c>
      <c r="J171" t="str">
        <f t="shared" si="10"/>
        <v>Same</v>
      </c>
    </row>
    <row r="172" spans="1:10" x14ac:dyDescent="0.2">
      <c r="A172" s="198" t="s">
        <v>198</v>
      </c>
      <c r="B172" s="395">
        <v>700</v>
      </c>
      <c r="C172" s="190">
        <f t="shared" si="11"/>
        <v>0</v>
      </c>
      <c r="D172" s="398">
        <f t="shared" si="12"/>
        <v>0</v>
      </c>
      <c r="E172" s="189">
        <f>VLOOKUP(A172,'2020 Pricing'!A:B,2,FALSE)</f>
        <v>700</v>
      </c>
      <c r="F172" s="189">
        <f>VLOOKUP(A172,'2020 Pricing'!A:C,3,FALSE)</f>
        <v>700</v>
      </c>
      <c r="G172" s="190">
        <f t="shared" si="13"/>
        <v>0</v>
      </c>
      <c r="H172" s="191">
        <f t="shared" si="14"/>
        <v>0</v>
      </c>
      <c r="I172" s="543">
        <f>_xlfn.XLOOKUP(A172,'SQ00 Conditions'!D:D,'SQ00 Conditions'!H:H,"Not Priced")</f>
        <v>700</v>
      </c>
      <c r="J172" t="str">
        <f t="shared" si="10"/>
        <v>Same</v>
      </c>
    </row>
    <row r="173" spans="1:10" x14ac:dyDescent="0.2">
      <c r="A173" s="198" t="s">
        <v>196</v>
      </c>
      <c r="B173" s="395">
        <v>831.5</v>
      </c>
      <c r="C173" s="190">
        <f t="shared" si="11"/>
        <v>0</v>
      </c>
      <c r="D173" s="398">
        <f t="shared" si="12"/>
        <v>0</v>
      </c>
      <c r="E173" s="189">
        <f>VLOOKUP(A173,'2020 Pricing'!A:B,2,FALSE)</f>
        <v>831.5</v>
      </c>
      <c r="F173" s="189">
        <f>VLOOKUP(A173,'2020 Pricing'!A:C,3,FALSE)</f>
        <v>831.5</v>
      </c>
      <c r="G173" s="190">
        <f t="shared" si="13"/>
        <v>0</v>
      </c>
      <c r="H173" s="191">
        <f t="shared" si="14"/>
        <v>0</v>
      </c>
      <c r="I173" s="543">
        <f>_xlfn.XLOOKUP(A173,'SQ00 Conditions'!D:D,'SQ00 Conditions'!H:H,"Not Priced")</f>
        <v>831.5</v>
      </c>
      <c r="J173" t="str">
        <f t="shared" si="10"/>
        <v>Same</v>
      </c>
    </row>
    <row r="174" spans="1:10" x14ac:dyDescent="0.2">
      <c r="A174" s="198" t="s">
        <v>199</v>
      </c>
      <c r="B174" s="395">
        <v>665</v>
      </c>
      <c r="C174" s="190">
        <f t="shared" si="11"/>
        <v>0</v>
      </c>
      <c r="D174" s="398">
        <f t="shared" si="12"/>
        <v>0</v>
      </c>
      <c r="E174" s="189">
        <f>VLOOKUP(A174,'2020 Pricing'!A:B,2,FALSE)</f>
        <v>665</v>
      </c>
      <c r="F174" s="189">
        <f>VLOOKUP(A174,'2020 Pricing'!A:C,3,FALSE)</f>
        <v>665</v>
      </c>
      <c r="G174" s="190">
        <f t="shared" si="13"/>
        <v>0</v>
      </c>
      <c r="H174" s="191">
        <f t="shared" si="14"/>
        <v>0</v>
      </c>
      <c r="I174" s="543">
        <f>_xlfn.XLOOKUP(A174,'SQ00 Conditions'!D:D,'SQ00 Conditions'!H:H,"Not Priced")</f>
        <v>665</v>
      </c>
      <c r="J174" t="str">
        <f t="shared" si="10"/>
        <v>Same</v>
      </c>
    </row>
    <row r="175" spans="1:10" x14ac:dyDescent="0.2">
      <c r="A175" s="198" t="s">
        <v>197</v>
      </c>
      <c r="B175" s="395">
        <v>743.67</v>
      </c>
      <c r="C175" s="190">
        <f t="shared" si="11"/>
        <v>0</v>
      </c>
      <c r="D175" s="398">
        <f t="shared" si="12"/>
        <v>0</v>
      </c>
      <c r="E175" s="189">
        <f>VLOOKUP(A175,'2020 Pricing'!A:B,2,FALSE)</f>
        <v>743.67</v>
      </c>
      <c r="F175" s="189">
        <f>VLOOKUP(A175,'2020 Pricing'!A:C,3,FALSE)</f>
        <v>743.67</v>
      </c>
      <c r="G175" s="190">
        <f t="shared" si="13"/>
        <v>0</v>
      </c>
      <c r="H175" s="191">
        <f t="shared" si="14"/>
        <v>0</v>
      </c>
      <c r="I175" s="543">
        <f>_xlfn.XLOOKUP(A175,'SQ00 Conditions'!D:D,'SQ00 Conditions'!H:H,"Not Priced")</f>
        <v>743.67</v>
      </c>
      <c r="J175" t="str">
        <f t="shared" si="10"/>
        <v>Same</v>
      </c>
    </row>
    <row r="176" spans="1:10" x14ac:dyDescent="0.2">
      <c r="A176" s="198" t="s">
        <v>200</v>
      </c>
      <c r="B176" s="395">
        <v>595</v>
      </c>
      <c r="C176" s="190">
        <f t="shared" si="11"/>
        <v>0</v>
      </c>
      <c r="D176" s="398">
        <f t="shared" si="12"/>
        <v>0</v>
      </c>
      <c r="E176" s="189">
        <f>VLOOKUP(A176,'2020 Pricing'!A:B,2,FALSE)</f>
        <v>595</v>
      </c>
      <c r="F176" s="189">
        <f>VLOOKUP(A176,'2020 Pricing'!A:C,3,FALSE)</f>
        <v>595</v>
      </c>
      <c r="G176" s="190">
        <f t="shared" si="13"/>
        <v>0</v>
      </c>
      <c r="H176" s="191">
        <f t="shared" si="14"/>
        <v>0</v>
      </c>
      <c r="I176" s="543">
        <f>_xlfn.XLOOKUP(A176,'SQ00 Conditions'!D:D,'SQ00 Conditions'!H:H,"Not Priced")</f>
        <v>595</v>
      </c>
      <c r="J176" t="str">
        <f t="shared" si="10"/>
        <v>Same</v>
      </c>
    </row>
    <row r="177" spans="1:10" x14ac:dyDescent="0.2">
      <c r="A177" s="198" t="s">
        <v>205</v>
      </c>
      <c r="B177" s="395">
        <v>950</v>
      </c>
      <c r="C177" s="190">
        <f t="shared" si="11"/>
        <v>0</v>
      </c>
      <c r="D177" s="398">
        <f t="shared" si="12"/>
        <v>0</v>
      </c>
      <c r="E177" s="189">
        <f>VLOOKUP(A177,'2020 Pricing'!A:B,2,FALSE)</f>
        <v>950</v>
      </c>
      <c r="F177" s="189">
        <f>VLOOKUP(A177,'2020 Pricing'!A:C,3,FALSE)</f>
        <v>950</v>
      </c>
      <c r="G177" s="190">
        <f t="shared" si="13"/>
        <v>0</v>
      </c>
      <c r="H177" s="191">
        <f t="shared" si="14"/>
        <v>0</v>
      </c>
      <c r="I177" s="543">
        <f>_xlfn.XLOOKUP(A177,'SQ00 Conditions'!D:D,'SQ00 Conditions'!H:H,"Not Priced")</f>
        <v>950</v>
      </c>
      <c r="J177" t="str">
        <f t="shared" si="10"/>
        <v>Same</v>
      </c>
    </row>
    <row r="178" spans="1:10" x14ac:dyDescent="0.2">
      <c r="A178" s="198" t="s">
        <v>210</v>
      </c>
      <c r="B178" s="395">
        <v>750</v>
      </c>
      <c r="C178" s="190">
        <f t="shared" si="11"/>
        <v>0</v>
      </c>
      <c r="D178" s="398">
        <f t="shared" si="12"/>
        <v>0</v>
      </c>
      <c r="E178" s="189">
        <f>VLOOKUP(A178,'2020 Pricing'!A:B,2,FALSE)</f>
        <v>750</v>
      </c>
      <c r="F178" s="189">
        <f>VLOOKUP(A178,'2020 Pricing'!A:C,3,FALSE)</f>
        <v>750</v>
      </c>
      <c r="G178" s="190">
        <f t="shared" si="13"/>
        <v>0</v>
      </c>
      <c r="H178" s="191">
        <f t="shared" si="14"/>
        <v>0</v>
      </c>
      <c r="I178" s="543">
        <f>_xlfn.XLOOKUP(A178,'SQ00 Conditions'!D:D,'SQ00 Conditions'!H:H,"Not Priced")</f>
        <v>750</v>
      </c>
      <c r="J178" t="str">
        <f t="shared" si="10"/>
        <v>Same</v>
      </c>
    </row>
    <row r="179" spans="1:10" x14ac:dyDescent="0.2">
      <c r="A179" s="198" t="s">
        <v>206</v>
      </c>
      <c r="B179" s="395">
        <v>902.5</v>
      </c>
      <c r="C179" s="190">
        <f t="shared" si="11"/>
        <v>0</v>
      </c>
      <c r="D179" s="398">
        <f t="shared" si="12"/>
        <v>0</v>
      </c>
      <c r="E179" s="189">
        <f>VLOOKUP(A179,'2020 Pricing'!A:B,2,FALSE)</f>
        <v>902.5</v>
      </c>
      <c r="F179" s="189">
        <f>VLOOKUP(A179,'2020 Pricing'!A:C,3,FALSE)</f>
        <v>902.5</v>
      </c>
      <c r="G179" s="190">
        <f t="shared" si="13"/>
        <v>0</v>
      </c>
      <c r="H179" s="191">
        <f t="shared" si="14"/>
        <v>0</v>
      </c>
      <c r="I179" s="543">
        <f>_xlfn.XLOOKUP(A179,'SQ00 Conditions'!D:D,'SQ00 Conditions'!H:H,"Not Priced")</f>
        <v>902.5</v>
      </c>
      <c r="J179" t="str">
        <f t="shared" si="10"/>
        <v>Same</v>
      </c>
    </row>
    <row r="180" spans="1:10" x14ac:dyDescent="0.2">
      <c r="A180" s="198" t="s">
        <v>211</v>
      </c>
      <c r="B180" s="395">
        <v>712.5</v>
      </c>
      <c r="C180" s="190">
        <f t="shared" si="11"/>
        <v>0</v>
      </c>
      <c r="D180" s="398">
        <f t="shared" si="12"/>
        <v>0</v>
      </c>
      <c r="E180" s="189">
        <f>VLOOKUP(A180,'2020 Pricing'!A:B,2,FALSE)</f>
        <v>712.5</v>
      </c>
      <c r="F180" s="189">
        <f>VLOOKUP(A180,'2020 Pricing'!A:C,3,FALSE)</f>
        <v>712.5</v>
      </c>
      <c r="G180" s="190">
        <f t="shared" si="13"/>
        <v>0</v>
      </c>
      <c r="H180" s="191">
        <f t="shared" si="14"/>
        <v>0</v>
      </c>
      <c r="I180" s="543">
        <f>_xlfn.XLOOKUP(A180,'SQ00 Conditions'!D:D,'SQ00 Conditions'!H:H,"Not Priced")</f>
        <v>712.5</v>
      </c>
      <c r="J180" t="str">
        <f t="shared" si="10"/>
        <v>Same</v>
      </c>
    </row>
    <row r="181" spans="1:10" x14ac:dyDescent="0.2">
      <c r="A181" s="198" t="s">
        <v>207</v>
      </c>
      <c r="B181" s="395">
        <v>807.67</v>
      </c>
      <c r="C181" s="190">
        <f t="shared" si="11"/>
        <v>0</v>
      </c>
      <c r="D181" s="398">
        <f t="shared" si="12"/>
        <v>0</v>
      </c>
      <c r="E181" s="189">
        <f>VLOOKUP(A181,'2020 Pricing'!A:B,2,FALSE)</f>
        <v>807.67</v>
      </c>
      <c r="F181" s="189">
        <f>VLOOKUP(A181,'2020 Pricing'!A:C,3,FALSE)</f>
        <v>807.67</v>
      </c>
      <c r="G181" s="190">
        <f t="shared" si="13"/>
        <v>0</v>
      </c>
      <c r="H181" s="191">
        <f t="shared" si="14"/>
        <v>0</v>
      </c>
      <c r="I181" s="543">
        <f>_xlfn.XLOOKUP(A181,'SQ00 Conditions'!D:D,'SQ00 Conditions'!H:H,"Not Priced")</f>
        <v>807.67</v>
      </c>
      <c r="J181" t="str">
        <f t="shared" si="10"/>
        <v>Same</v>
      </c>
    </row>
    <row r="182" spans="1:10" x14ac:dyDescent="0.2">
      <c r="A182" s="198" t="s">
        <v>212</v>
      </c>
      <c r="B182" s="395">
        <v>637.66999999999996</v>
      </c>
      <c r="C182" s="190">
        <f t="shared" si="11"/>
        <v>0</v>
      </c>
      <c r="D182" s="398">
        <f t="shared" si="12"/>
        <v>0</v>
      </c>
      <c r="E182" s="189">
        <f>VLOOKUP(A182,'2020 Pricing'!A:B,2,FALSE)</f>
        <v>637.66999999999996</v>
      </c>
      <c r="F182" s="189">
        <f>VLOOKUP(A182,'2020 Pricing'!A:C,3,FALSE)</f>
        <v>637.66999999999996</v>
      </c>
      <c r="G182" s="190">
        <f t="shared" si="13"/>
        <v>0</v>
      </c>
      <c r="H182" s="191">
        <f t="shared" si="14"/>
        <v>0</v>
      </c>
      <c r="I182" s="543">
        <f>_xlfn.XLOOKUP(A182,'SQ00 Conditions'!D:D,'SQ00 Conditions'!H:H,"Not Priced")</f>
        <v>637.66999999999996</v>
      </c>
      <c r="J182" t="str">
        <f t="shared" si="10"/>
        <v>Same</v>
      </c>
    </row>
    <row r="183" spans="1:10" x14ac:dyDescent="0.2">
      <c r="A183" s="198" t="s">
        <v>208</v>
      </c>
      <c r="B183" s="395">
        <v>760</v>
      </c>
      <c r="C183" s="190">
        <f t="shared" si="11"/>
        <v>0</v>
      </c>
      <c r="D183" s="398">
        <f t="shared" si="12"/>
        <v>0</v>
      </c>
      <c r="E183" s="189">
        <f>VLOOKUP(A183,'2020 Pricing'!A:B,2,FALSE)</f>
        <v>760</v>
      </c>
      <c r="F183" s="189">
        <f>VLOOKUP(A183,'2020 Pricing'!A:C,3,FALSE)</f>
        <v>760</v>
      </c>
      <c r="G183" s="190">
        <f t="shared" si="13"/>
        <v>0</v>
      </c>
      <c r="H183" s="191">
        <f t="shared" si="14"/>
        <v>0</v>
      </c>
      <c r="I183" s="543">
        <f>_xlfn.XLOOKUP(A183,'SQ00 Conditions'!D:D,'SQ00 Conditions'!H:H,"Not Priced")</f>
        <v>760</v>
      </c>
      <c r="J183" t="str">
        <f t="shared" si="10"/>
        <v>Same</v>
      </c>
    </row>
    <row r="184" spans="1:10" x14ac:dyDescent="0.2">
      <c r="A184" s="198" t="s">
        <v>213</v>
      </c>
      <c r="B184" s="395">
        <v>600</v>
      </c>
      <c r="C184" s="190">
        <f t="shared" si="11"/>
        <v>0</v>
      </c>
      <c r="D184" s="398">
        <f t="shared" si="12"/>
        <v>0</v>
      </c>
      <c r="E184" s="189">
        <f>VLOOKUP(A184,'2020 Pricing'!A:B,2,FALSE)</f>
        <v>600</v>
      </c>
      <c r="F184" s="189">
        <f>VLOOKUP(A184,'2020 Pricing'!A:C,3,FALSE)</f>
        <v>600</v>
      </c>
      <c r="G184" s="190">
        <f t="shared" si="13"/>
        <v>0</v>
      </c>
      <c r="H184" s="191">
        <f t="shared" si="14"/>
        <v>0</v>
      </c>
      <c r="I184" s="543">
        <f>_xlfn.XLOOKUP(A184,'SQ00 Conditions'!D:D,'SQ00 Conditions'!H:H,"Not Priced")</f>
        <v>600</v>
      </c>
      <c r="J184" t="str">
        <f t="shared" si="10"/>
        <v>Same</v>
      </c>
    </row>
    <row r="185" spans="1:10" x14ac:dyDescent="0.2">
      <c r="A185" s="198" t="s">
        <v>209</v>
      </c>
      <c r="B185" s="395">
        <v>693.6</v>
      </c>
      <c r="C185" s="190">
        <f t="shared" si="11"/>
        <v>0</v>
      </c>
      <c r="D185" s="398">
        <f t="shared" si="12"/>
        <v>0</v>
      </c>
      <c r="E185" s="189">
        <f>VLOOKUP(A185,'2020 Pricing'!A:B,2,FALSE)</f>
        <v>693.6</v>
      </c>
      <c r="F185" s="189">
        <f>VLOOKUP(A185,'2020 Pricing'!A:C,3,FALSE)</f>
        <v>693.6</v>
      </c>
      <c r="G185" s="190">
        <f t="shared" si="13"/>
        <v>0</v>
      </c>
      <c r="H185" s="191">
        <f t="shared" si="14"/>
        <v>0</v>
      </c>
      <c r="I185" s="543">
        <f>_xlfn.XLOOKUP(A185,'SQ00 Conditions'!D:D,'SQ00 Conditions'!H:H,"Not Priced")</f>
        <v>693.6</v>
      </c>
      <c r="J185" t="str">
        <f t="shared" si="10"/>
        <v>Same</v>
      </c>
    </row>
    <row r="186" spans="1:10" x14ac:dyDescent="0.2">
      <c r="A186" s="198" t="s">
        <v>214</v>
      </c>
      <c r="B186" s="395">
        <v>547.6</v>
      </c>
      <c r="C186" s="190">
        <f t="shared" si="11"/>
        <v>0</v>
      </c>
      <c r="D186" s="398">
        <f t="shared" si="12"/>
        <v>0</v>
      </c>
      <c r="E186" s="189">
        <f>VLOOKUP(A186,'2020 Pricing'!A:B,2,FALSE)</f>
        <v>547.6</v>
      </c>
      <c r="F186" s="189">
        <f>VLOOKUP(A186,'2020 Pricing'!A:C,3,FALSE)</f>
        <v>547.6</v>
      </c>
      <c r="G186" s="190">
        <f t="shared" si="13"/>
        <v>0</v>
      </c>
      <c r="H186" s="191">
        <f t="shared" si="14"/>
        <v>0</v>
      </c>
      <c r="I186" s="543">
        <f>_xlfn.XLOOKUP(A186,'SQ00 Conditions'!D:D,'SQ00 Conditions'!H:H,"Not Priced")</f>
        <v>547.6</v>
      </c>
      <c r="J186" t="str">
        <f t="shared" si="10"/>
        <v>Same</v>
      </c>
    </row>
    <row r="187" spans="1:10" x14ac:dyDescent="0.2">
      <c r="A187" s="198" t="s">
        <v>1402</v>
      </c>
      <c r="B187" s="395">
        <v>950</v>
      </c>
      <c r="C187" s="190" t="e">
        <f t="shared" si="11"/>
        <v>#N/A</v>
      </c>
      <c r="D187" s="398" t="e">
        <f t="shared" si="12"/>
        <v>#N/A</v>
      </c>
      <c r="E187" s="189" t="e">
        <f>VLOOKUP(A187,'2020 Pricing'!A:B,2,FALSE)</f>
        <v>#N/A</v>
      </c>
      <c r="F187" s="189" t="e">
        <f>VLOOKUP(A187,'2020 Pricing'!A:C,3,FALSE)</f>
        <v>#N/A</v>
      </c>
      <c r="G187" s="190" t="e">
        <f t="shared" si="13"/>
        <v>#N/A</v>
      </c>
      <c r="H187" s="191" t="e">
        <f t="shared" si="14"/>
        <v>#N/A</v>
      </c>
      <c r="I187" s="543">
        <f>_xlfn.XLOOKUP(A187,'SQ00 Conditions'!D:D,'SQ00 Conditions'!H:H,"Not Priced")</f>
        <v>950</v>
      </c>
      <c r="J187" t="str">
        <f t="shared" si="10"/>
        <v>Same</v>
      </c>
    </row>
    <row r="188" spans="1:10" x14ac:dyDescent="0.2">
      <c r="A188" s="198" t="s">
        <v>1404</v>
      </c>
      <c r="B188" s="395">
        <v>855</v>
      </c>
      <c r="C188" s="190" t="e">
        <f t="shared" si="11"/>
        <v>#N/A</v>
      </c>
      <c r="D188" s="398" t="e">
        <f t="shared" si="12"/>
        <v>#N/A</v>
      </c>
      <c r="E188" s="189" t="e">
        <f>VLOOKUP(A188,'2020 Pricing'!A:B,2,FALSE)</f>
        <v>#N/A</v>
      </c>
      <c r="F188" s="189" t="e">
        <f>VLOOKUP(A188,'2020 Pricing'!A:C,3,FALSE)</f>
        <v>#N/A</v>
      </c>
      <c r="G188" s="190" t="e">
        <f t="shared" si="13"/>
        <v>#N/A</v>
      </c>
      <c r="H188" s="191" t="e">
        <f t="shared" si="14"/>
        <v>#N/A</v>
      </c>
      <c r="I188" s="543">
        <f>_xlfn.XLOOKUP(A188,'SQ00 Conditions'!D:D,'SQ00 Conditions'!H:H,"Not Priced")</f>
        <v>855</v>
      </c>
      <c r="J188" t="str">
        <f t="shared" si="10"/>
        <v>Same</v>
      </c>
    </row>
    <row r="189" spans="1:10" x14ac:dyDescent="0.2">
      <c r="A189" s="198" t="s">
        <v>1410</v>
      </c>
      <c r="B189" s="395">
        <v>513</v>
      </c>
      <c r="C189" s="190" t="e">
        <f t="shared" si="11"/>
        <v>#N/A</v>
      </c>
      <c r="D189" s="398" t="e">
        <f t="shared" si="12"/>
        <v>#N/A</v>
      </c>
      <c r="E189" s="189" t="e">
        <f>VLOOKUP(A189,'2020 Pricing'!A:B,2,FALSE)</f>
        <v>#N/A</v>
      </c>
      <c r="F189" s="189" t="e">
        <f>VLOOKUP(A189,'2020 Pricing'!A:C,3,FALSE)</f>
        <v>#N/A</v>
      </c>
      <c r="G189" s="190" t="e">
        <f t="shared" si="13"/>
        <v>#N/A</v>
      </c>
      <c r="H189" s="191" t="e">
        <f t="shared" si="14"/>
        <v>#N/A</v>
      </c>
      <c r="I189" s="543">
        <f>_xlfn.XLOOKUP(A189,'SQ00 Conditions'!D:D,'SQ00 Conditions'!H:H,"Not Priced")</f>
        <v>513</v>
      </c>
      <c r="J189" t="str">
        <f t="shared" si="10"/>
        <v>Same</v>
      </c>
    </row>
    <row r="190" spans="1:10" x14ac:dyDescent="0.2">
      <c r="A190" s="198" t="s">
        <v>1046</v>
      </c>
      <c r="B190" s="395">
        <v>372</v>
      </c>
      <c r="C190" s="190">
        <f t="shared" si="11"/>
        <v>0.5</v>
      </c>
      <c r="D190" s="398">
        <f t="shared" si="12"/>
        <v>1.3440860215053765E-3</v>
      </c>
      <c r="E190" s="189">
        <f>VLOOKUP(A190,'2020 Pricing'!A:B,2,FALSE)</f>
        <v>371.5</v>
      </c>
      <c r="F190" s="189" t="e">
        <f>VLOOKUP(A190,'2020 Pricing'!A:C,3,FALSE)</f>
        <v>#N/A</v>
      </c>
      <c r="G190" s="190" t="e">
        <f t="shared" si="13"/>
        <v>#N/A</v>
      </c>
      <c r="H190" s="191" t="e">
        <f t="shared" si="14"/>
        <v>#N/A</v>
      </c>
      <c r="I190" s="543">
        <f>_xlfn.XLOOKUP(A190,'SQ00 Conditions'!D:D,'SQ00 Conditions'!H:H,"Not Priced")</f>
        <v>372</v>
      </c>
      <c r="J190" t="str">
        <f t="shared" si="10"/>
        <v>Same</v>
      </c>
    </row>
    <row r="191" spans="1:10" x14ac:dyDescent="0.2">
      <c r="A191" s="198" t="s">
        <v>609</v>
      </c>
      <c r="B191" s="395">
        <v>247.5</v>
      </c>
      <c r="C191" s="190">
        <f t="shared" si="11"/>
        <v>0</v>
      </c>
      <c r="D191" s="398">
        <f t="shared" si="12"/>
        <v>0</v>
      </c>
      <c r="E191" s="189">
        <f>VLOOKUP(A191,'2020 Pricing'!A:B,2,FALSE)</f>
        <v>247.5</v>
      </c>
      <c r="F191" s="189">
        <f>VLOOKUP(A191,'2020 Pricing'!A:C,3,FALSE)</f>
        <v>247.5</v>
      </c>
      <c r="G191" s="190">
        <f t="shared" si="13"/>
        <v>0</v>
      </c>
      <c r="H191" s="191">
        <f t="shared" si="14"/>
        <v>0</v>
      </c>
      <c r="I191" s="543">
        <f>_xlfn.XLOOKUP(A191,'SQ00 Conditions'!D:D,'SQ00 Conditions'!H:H,"Not Priced")</f>
        <v>247.5</v>
      </c>
      <c r="J191" t="str">
        <f t="shared" si="10"/>
        <v>Same</v>
      </c>
    </row>
    <row r="192" spans="1:10" x14ac:dyDescent="0.2">
      <c r="A192" s="198" t="s">
        <v>294</v>
      </c>
      <c r="B192" s="395">
        <v>240</v>
      </c>
      <c r="C192" s="190">
        <f t="shared" si="11"/>
        <v>0</v>
      </c>
      <c r="D192" s="398">
        <f t="shared" si="12"/>
        <v>0</v>
      </c>
      <c r="E192" s="189">
        <f>VLOOKUP(A192,'2020 Pricing'!A:B,2,FALSE)</f>
        <v>240</v>
      </c>
      <c r="F192" s="189">
        <f>VLOOKUP(A192,'2020 Pricing'!A:C,3,FALSE)</f>
        <v>240</v>
      </c>
      <c r="G192" s="190">
        <f t="shared" si="13"/>
        <v>0</v>
      </c>
      <c r="H192" s="191">
        <f t="shared" si="14"/>
        <v>0</v>
      </c>
      <c r="I192" s="543">
        <f>_xlfn.XLOOKUP(A192,'SQ00 Conditions'!D:D,'SQ00 Conditions'!H:H,"Not Priced")</f>
        <v>240</v>
      </c>
      <c r="J192" t="str">
        <f t="shared" si="10"/>
        <v>Same</v>
      </c>
    </row>
    <row r="193" spans="1:10" x14ac:dyDescent="0.2">
      <c r="A193" s="198" t="s">
        <v>296</v>
      </c>
      <c r="B193" s="395">
        <v>228</v>
      </c>
      <c r="C193" s="190">
        <f t="shared" si="11"/>
        <v>0</v>
      </c>
      <c r="D193" s="398">
        <f t="shared" si="12"/>
        <v>0</v>
      </c>
      <c r="E193" s="189">
        <f>VLOOKUP(A193,'2020 Pricing'!A:B,2,FALSE)</f>
        <v>228</v>
      </c>
      <c r="F193" s="189">
        <f>VLOOKUP(A193,'2020 Pricing'!A:C,3,FALSE)</f>
        <v>228</v>
      </c>
      <c r="G193" s="190">
        <f t="shared" si="13"/>
        <v>0</v>
      </c>
      <c r="H193" s="191">
        <f t="shared" si="14"/>
        <v>0</v>
      </c>
      <c r="I193" s="543">
        <f>_xlfn.XLOOKUP(A193,'SQ00 Conditions'!D:D,'SQ00 Conditions'!H:H,"Not Priced")</f>
        <v>228</v>
      </c>
      <c r="J193" t="str">
        <f t="shared" si="10"/>
        <v>Same</v>
      </c>
    </row>
    <row r="194" spans="1:10" x14ac:dyDescent="0.2">
      <c r="A194" s="198" t="s">
        <v>298</v>
      </c>
      <c r="B194" s="395">
        <v>204</v>
      </c>
      <c r="C194" s="190">
        <f t="shared" si="11"/>
        <v>0</v>
      </c>
      <c r="D194" s="398">
        <f t="shared" si="12"/>
        <v>0</v>
      </c>
      <c r="E194" s="189">
        <f>VLOOKUP(A194,'2020 Pricing'!A:B,2,FALSE)</f>
        <v>204</v>
      </c>
      <c r="F194" s="189">
        <f>VLOOKUP(A194,'2020 Pricing'!A:C,3,FALSE)</f>
        <v>204</v>
      </c>
      <c r="G194" s="190">
        <f t="shared" si="13"/>
        <v>0</v>
      </c>
      <c r="H194" s="191">
        <f t="shared" si="14"/>
        <v>0</v>
      </c>
      <c r="I194" s="543">
        <f>_xlfn.XLOOKUP(A194,'SQ00 Conditions'!D:D,'SQ00 Conditions'!H:H,"Not Priced")</f>
        <v>204</v>
      </c>
      <c r="J194" t="str">
        <f t="shared" ref="J194:J257" si="15">IF(I194=B194,"Same","Changed")</f>
        <v>Same</v>
      </c>
    </row>
    <row r="195" spans="1:10" x14ac:dyDescent="0.2">
      <c r="A195" s="198" t="s">
        <v>303</v>
      </c>
      <c r="B195" s="395">
        <v>180</v>
      </c>
      <c r="C195" s="190">
        <f t="shared" ref="C195:C261" si="16">B195-E195</f>
        <v>0</v>
      </c>
      <c r="D195" s="398">
        <f t="shared" ref="D195:D261" si="17">C195/B195</f>
        <v>0</v>
      </c>
      <c r="E195" s="189">
        <f>VLOOKUP(A195,'2020 Pricing'!A:B,2,FALSE)</f>
        <v>180</v>
      </c>
      <c r="F195" s="189">
        <f>VLOOKUP(A195,'2020 Pricing'!A:C,3,FALSE)</f>
        <v>180</v>
      </c>
      <c r="G195" s="190">
        <f t="shared" ref="G195:G261" si="18">E195-F195</f>
        <v>0</v>
      </c>
      <c r="H195" s="191">
        <f t="shared" ref="H195:H261" si="19">G195/F195</f>
        <v>0</v>
      </c>
      <c r="I195" s="543">
        <f>_xlfn.XLOOKUP(A195,'SQ00 Conditions'!D:D,'SQ00 Conditions'!H:H,"Not Priced")</f>
        <v>180</v>
      </c>
      <c r="J195" t="str">
        <f t="shared" si="15"/>
        <v>Same</v>
      </c>
    </row>
    <row r="196" spans="1:10" x14ac:dyDescent="0.2">
      <c r="A196" s="198" t="s">
        <v>305</v>
      </c>
      <c r="B196" s="395">
        <v>171</v>
      </c>
      <c r="C196" s="190">
        <f t="shared" si="16"/>
        <v>0</v>
      </c>
      <c r="D196" s="398">
        <f t="shared" si="17"/>
        <v>0</v>
      </c>
      <c r="E196" s="189">
        <f>VLOOKUP(A196,'2020 Pricing'!A:B,2,FALSE)</f>
        <v>171</v>
      </c>
      <c r="F196" s="189">
        <f>VLOOKUP(A196,'2020 Pricing'!A:C,3,FALSE)</f>
        <v>171</v>
      </c>
      <c r="G196" s="190">
        <f t="shared" si="18"/>
        <v>0</v>
      </c>
      <c r="H196" s="191">
        <f t="shared" si="19"/>
        <v>0</v>
      </c>
      <c r="I196" s="543">
        <f>_xlfn.XLOOKUP(A196,'SQ00 Conditions'!D:D,'SQ00 Conditions'!H:H,"Not Priced")</f>
        <v>171</v>
      </c>
      <c r="J196" t="str">
        <f t="shared" si="15"/>
        <v>Same</v>
      </c>
    </row>
    <row r="197" spans="1:10" x14ac:dyDescent="0.2">
      <c r="A197" s="198" t="s">
        <v>307</v>
      </c>
      <c r="B197" s="395">
        <v>153</v>
      </c>
      <c r="C197" s="190">
        <f t="shared" si="16"/>
        <v>0</v>
      </c>
      <c r="D197" s="398">
        <f t="shared" si="17"/>
        <v>0</v>
      </c>
      <c r="E197" s="189">
        <f>VLOOKUP(A197,'2020 Pricing'!A:B,2,FALSE)</f>
        <v>153</v>
      </c>
      <c r="F197" s="189">
        <f>VLOOKUP(A197,'2020 Pricing'!A:C,3,FALSE)</f>
        <v>153</v>
      </c>
      <c r="G197" s="190">
        <f t="shared" si="18"/>
        <v>0</v>
      </c>
      <c r="H197" s="191">
        <f t="shared" si="19"/>
        <v>0</v>
      </c>
      <c r="I197" s="543">
        <f>_xlfn.XLOOKUP(A197,'SQ00 Conditions'!D:D,'SQ00 Conditions'!H:H,"Not Priced")</f>
        <v>153</v>
      </c>
      <c r="J197" t="str">
        <f t="shared" si="15"/>
        <v>Same</v>
      </c>
    </row>
    <row r="198" spans="1:10" x14ac:dyDescent="0.2">
      <c r="A198" s="198" t="s">
        <v>309</v>
      </c>
      <c r="B198" s="395">
        <v>144</v>
      </c>
      <c r="C198" s="190">
        <f t="shared" si="16"/>
        <v>0</v>
      </c>
      <c r="D198" s="398">
        <f t="shared" si="17"/>
        <v>0</v>
      </c>
      <c r="E198" s="189">
        <f>VLOOKUP(A198,'2020 Pricing'!A:B,2,FALSE)</f>
        <v>144</v>
      </c>
      <c r="F198" s="189">
        <f>VLOOKUP(A198,'2020 Pricing'!A:C,3,FALSE)</f>
        <v>144</v>
      </c>
      <c r="G198" s="190">
        <f t="shared" si="18"/>
        <v>0</v>
      </c>
      <c r="H198" s="191">
        <f t="shared" si="19"/>
        <v>0</v>
      </c>
      <c r="I198" s="543">
        <f>_xlfn.XLOOKUP(A198,'SQ00 Conditions'!D:D,'SQ00 Conditions'!H:H,"Not Priced")</f>
        <v>144</v>
      </c>
      <c r="J198" t="str">
        <f t="shared" si="15"/>
        <v>Same</v>
      </c>
    </row>
    <row r="199" spans="1:10" x14ac:dyDescent="0.2">
      <c r="A199" s="198" t="s">
        <v>311</v>
      </c>
      <c r="B199" s="395">
        <v>131.4</v>
      </c>
      <c r="C199" s="190">
        <f t="shared" si="16"/>
        <v>0</v>
      </c>
      <c r="D199" s="398">
        <f t="shared" si="17"/>
        <v>0</v>
      </c>
      <c r="E199" s="189">
        <f>VLOOKUP(A199,'2020 Pricing'!A:B,2,FALSE)</f>
        <v>131.4</v>
      </c>
      <c r="F199" s="189">
        <f>VLOOKUP(A199,'2020 Pricing'!A:C,3,FALSE)</f>
        <v>131.4</v>
      </c>
      <c r="G199" s="190">
        <f t="shared" si="18"/>
        <v>0</v>
      </c>
      <c r="H199" s="191">
        <f t="shared" si="19"/>
        <v>0</v>
      </c>
      <c r="I199" s="543">
        <f>_xlfn.XLOOKUP(A199,'SQ00 Conditions'!D:D,'SQ00 Conditions'!H:H,"Not Priced")</f>
        <v>131.4</v>
      </c>
      <c r="J199" t="str">
        <f t="shared" si="15"/>
        <v>Same</v>
      </c>
    </row>
    <row r="200" spans="1:10" x14ac:dyDescent="0.2">
      <c r="A200" s="198" t="s">
        <v>1478</v>
      </c>
      <c r="B200" s="395">
        <v>180</v>
      </c>
      <c r="C200" s="190" t="e">
        <f t="shared" si="16"/>
        <v>#N/A</v>
      </c>
      <c r="D200" s="398" t="e">
        <f t="shared" si="17"/>
        <v>#N/A</v>
      </c>
      <c r="E200" s="189" t="e">
        <f>VLOOKUP(A200,'2020 Pricing'!A:B,2,FALSE)</f>
        <v>#N/A</v>
      </c>
      <c r="F200" s="189" t="e">
        <f>VLOOKUP(A200,'2020 Pricing'!A:C,3,FALSE)</f>
        <v>#N/A</v>
      </c>
      <c r="G200" s="190" t="e">
        <f t="shared" si="18"/>
        <v>#N/A</v>
      </c>
      <c r="H200" s="191" t="e">
        <f t="shared" si="19"/>
        <v>#N/A</v>
      </c>
      <c r="I200" s="543">
        <f>_xlfn.XLOOKUP(A200,'SQ00 Conditions'!D:D,'SQ00 Conditions'!H:H,"Not Priced")</f>
        <v>180</v>
      </c>
      <c r="J200" t="str">
        <f t="shared" si="15"/>
        <v>Same</v>
      </c>
    </row>
    <row r="201" spans="1:10" x14ac:dyDescent="0.2">
      <c r="A201" s="198" t="s">
        <v>1480</v>
      </c>
      <c r="B201" s="395">
        <v>162</v>
      </c>
      <c r="C201" s="190" t="e">
        <f t="shared" si="16"/>
        <v>#N/A</v>
      </c>
      <c r="D201" s="398" t="e">
        <f t="shared" si="17"/>
        <v>#N/A</v>
      </c>
      <c r="E201" s="189" t="e">
        <f>VLOOKUP(A201,'2020 Pricing'!A:B,2,FALSE)</f>
        <v>#N/A</v>
      </c>
      <c r="F201" s="189" t="e">
        <f>VLOOKUP(A201,'2020 Pricing'!A:C,3,FALSE)</f>
        <v>#N/A</v>
      </c>
      <c r="G201" s="190" t="e">
        <f t="shared" si="18"/>
        <v>#N/A</v>
      </c>
      <c r="H201" s="191" t="e">
        <f t="shared" si="19"/>
        <v>#N/A</v>
      </c>
      <c r="I201" s="543">
        <f>_xlfn.XLOOKUP(A201,'SQ00 Conditions'!D:D,'SQ00 Conditions'!H:H,"Not Priced")</f>
        <v>162</v>
      </c>
      <c r="J201" t="str">
        <f t="shared" si="15"/>
        <v>Same</v>
      </c>
    </row>
    <row r="202" spans="1:10" x14ac:dyDescent="0.2">
      <c r="A202" s="198" t="s">
        <v>1482</v>
      </c>
      <c r="B202" s="395">
        <v>97</v>
      </c>
      <c r="C202" s="190" t="e">
        <f t="shared" si="16"/>
        <v>#N/A</v>
      </c>
      <c r="D202" s="398" t="e">
        <f t="shared" si="17"/>
        <v>#N/A</v>
      </c>
      <c r="E202" s="189" t="e">
        <f>VLOOKUP(A202,'2020 Pricing'!A:B,2,FALSE)</f>
        <v>#N/A</v>
      </c>
      <c r="F202" s="189" t="e">
        <f>VLOOKUP(A202,'2020 Pricing'!A:C,3,FALSE)</f>
        <v>#N/A</v>
      </c>
      <c r="G202" s="190" t="e">
        <f t="shared" si="18"/>
        <v>#N/A</v>
      </c>
      <c r="H202" s="191" t="e">
        <f t="shared" si="19"/>
        <v>#N/A</v>
      </c>
      <c r="I202" s="543">
        <f>_xlfn.XLOOKUP(A202,'SQ00 Conditions'!D:D,'SQ00 Conditions'!H:H,"Not Priced")</f>
        <v>97</v>
      </c>
      <c r="J202" t="str">
        <f t="shared" si="15"/>
        <v>Same</v>
      </c>
    </row>
    <row r="203" spans="1:10" x14ac:dyDescent="0.2">
      <c r="A203" s="198" t="s">
        <v>1094</v>
      </c>
      <c r="B203" s="395">
        <v>88</v>
      </c>
      <c r="C203" s="190">
        <f t="shared" si="16"/>
        <v>8</v>
      </c>
      <c r="D203" s="398">
        <f t="shared" si="17"/>
        <v>9.0909090909090912E-2</v>
      </c>
      <c r="E203" s="189">
        <f>VLOOKUP(A203,'2020 Pricing'!A:B,2,FALSE)</f>
        <v>80</v>
      </c>
      <c r="F203" s="189" t="e">
        <f>VLOOKUP(A203,'2020 Pricing'!A:C,3,FALSE)</f>
        <v>#N/A</v>
      </c>
      <c r="G203" s="190" t="e">
        <f t="shared" si="18"/>
        <v>#N/A</v>
      </c>
      <c r="H203" s="191" t="e">
        <f t="shared" si="19"/>
        <v>#N/A</v>
      </c>
      <c r="I203" s="543">
        <f>_xlfn.XLOOKUP(A203,'SQ00 Conditions'!D:D,'SQ00 Conditions'!H:H,"Not Priced")</f>
        <v>88</v>
      </c>
      <c r="J203" t="str">
        <f t="shared" si="15"/>
        <v>Same</v>
      </c>
    </row>
    <row r="204" spans="1:10" x14ac:dyDescent="0.2">
      <c r="A204" s="198" t="s">
        <v>313</v>
      </c>
      <c r="B204" s="395">
        <v>80</v>
      </c>
      <c r="C204" s="190">
        <f t="shared" si="16"/>
        <v>0</v>
      </c>
      <c r="D204" s="398">
        <f t="shared" si="17"/>
        <v>0</v>
      </c>
      <c r="E204" s="189">
        <f>VLOOKUP(A204,'2020 Pricing'!A:B,2,FALSE)</f>
        <v>80</v>
      </c>
      <c r="F204" s="189">
        <f>VLOOKUP(A204,'2020 Pricing'!A:C,3,FALSE)</f>
        <v>80</v>
      </c>
      <c r="G204" s="190">
        <f t="shared" si="18"/>
        <v>0</v>
      </c>
      <c r="H204" s="191">
        <f t="shared" si="19"/>
        <v>0</v>
      </c>
      <c r="I204" s="543">
        <f>_xlfn.XLOOKUP(A204,'SQ00 Conditions'!D:D,'SQ00 Conditions'!H:H,"Not Priced")</f>
        <v>80</v>
      </c>
      <c r="J204" t="str">
        <f t="shared" si="15"/>
        <v>Same</v>
      </c>
    </row>
    <row r="205" spans="1:10" x14ac:dyDescent="0.2">
      <c r="A205" s="198" t="s">
        <v>270</v>
      </c>
      <c r="B205" s="395">
        <v>1390</v>
      </c>
      <c r="C205" s="190">
        <f t="shared" si="16"/>
        <v>0</v>
      </c>
      <c r="D205" s="398">
        <f t="shared" si="17"/>
        <v>0</v>
      </c>
      <c r="E205" s="189">
        <f>VLOOKUP(A205,'2020 Pricing'!A:B,2,FALSE)</f>
        <v>1390</v>
      </c>
      <c r="F205" s="189">
        <f>VLOOKUP(A205,'2020 Pricing'!A:C,3,FALSE)</f>
        <v>1390</v>
      </c>
      <c r="G205" s="190">
        <f t="shared" si="18"/>
        <v>0</v>
      </c>
      <c r="H205" s="191">
        <f t="shared" si="19"/>
        <v>0</v>
      </c>
      <c r="I205" s="543">
        <f>_xlfn.XLOOKUP(A205,'SQ00 Conditions'!D:D,'SQ00 Conditions'!H:H,"Not Priced")</f>
        <v>1390</v>
      </c>
      <c r="J205" t="str">
        <f t="shared" si="15"/>
        <v>Same</v>
      </c>
    </row>
    <row r="206" spans="1:10" x14ac:dyDescent="0.2">
      <c r="A206" s="198" t="s">
        <v>280</v>
      </c>
      <c r="B206" s="395">
        <v>2750</v>
      </c>
      <c r="C206" s="190">
        <f t="shared" si="16"/>
        <v>0</v>
      </c>
      <c r="D206" s="398">
        <f t="shared" si="17"/>
        <v>0</v>
      </c>
      <c r="E206" s="189">
        <f>VLOOKUP(A206,'2020 Pricing'!A:B,2,FALSE)</f>
        <v>2750</v>
      </c>
      <c r="F206" s="189">
        <f>VLOOKUP(A206,'2020 Pricing'!A:C,3,FALSE)</f>
        <v>2750</v>
      </c>
      <c r="G206" s="190">
        <f t="shared" si="18"/>
        <v>0</v>
      </c>
      <c r="H206" s="191">
        <f t="shared" si="19"/>
        <v>0</v>
      </c>
      <c r="I206" s="543">
        <f>_xlfn.XLOOKUP(A206,'SQ00 Conditions'!D:D,'SQ00 Conditions'!H:H,"Not Priced")</f>
        <v>2750</v>
      </c>
      <c r="J206" t="str">
        <f t="shared" si="15"/>
        <v>Same</v>
      </c>
    </row>
    <row r="207" spans="1:10" x14ac:dyDescent="0.2">
      <c r="A207" s="198" t="s">
        <v>610</v>
      </c>
      <c r="B207" s="395">
        <v>42</v>
      </c>
      <c r="C207" s="190">
        <f t="shared" si="16"/>
        <v>0</v>
      </c>
      <c r="D207" s="398">
        <f t="shared" si="17"/>
        <v>0</v>
      </c>
      <c r="E207" s="189">
        <f>VLOOKUP(A207,'2020 Pricing'!A:B,2,FALSE)</f>
        <v>42</v>
      </c>
      <c r="F207" s="189">
        <f>VLOOKUP(A207,'2020 Pricing'!A:C,3,FALSE)</f>
        <v>42</v>
      </c>
      <c r="G207" s="190">
        <f t="shared" si="18"/>
        <v>0</v>
      </c>
      <c r="H207" s="191">
        <f t="shared" si="19"/>
        <v>0</v>
      </c>
      <c r="I207" s="543">
        <f>_xlfn.XLOOKUP(A207,'SQ00 Conditions'!D:D,'SQ00 Conditions'!H:H,"Not Priced")</f>
        <v>42</v>
      </c>
      <c r="J207" t="str">
        <f t="shared" si="15"/>
        <v>Same</v>
      </c>
    </row>
    <row r="208" spans="1:10" x14ac:dyDescent="0.2">
      <c r="A208" s="198" t="s">
        <v>611</v>
      </c>
      <c r="B208" s="395">
        <v>42</v>
      </c>
      <c r="C208" s="190">
        <f t="shared" si="16"/>
        <v>0</v>
      </c>
      <c r="D208" s="398">
        <f t="shared" si="17"/>
        <v>0</v>
      </c>
      <c r="E208" s="189">
        <f>VLOOKUP(A208,'2020 Pricing'!A:B,2,FALSE)</f>
        <v>42</v>
      </c>
      <c r="F208" s="189">
        <f>VLOOKUP(A208,'2020 Pricing'!A:C,3,FALSE)</f>
        <v>42</v>
      </c>
      <c r="G208" s="190">
        <f t="shared" si="18"/>
        <v>0</v>
      </c>
      <c r="H208" s="191">
        <f t="shared" si="19"/>
        <v>0</v>
      </c>
      <c r="I208" s="543">
        <f>_xlfn.XLOOKUP(A208,'SQ00 Conditions'!D:D,'SQ00 Conditions'!H:H,"Not Priced")</f>
        <v>42</v>
      </c>
      <c r="J208" t="str">
        <f t="shared" si="15"/>
        <v>Same</v>
      </c>
    </row>
    <row r="209" spans="1:10" x14ac:dyDescent="0.2">
      <c r="A209" s="198" t="s">
        <v>1153</v>
      </c>
      <c r="B209" s="395">
        <v>231</v>
      </c>
      <c r="C209" s="190" t="e">
        <f t="shared" si="16"/>
        <v>#N/A</v>
      </c>
      <c r="D209" s="398" t="e">
        <f t="shared" si="17"/>
        <v>#N/A</v>
      </c>
      <c r="E209" s="189" t="e">
        <f>VLOOKUP(A209,'2020 Pricing'!A:B,2,FALSE)</f>
        <v>#N/A</v>
      </c>
      <c r="F209" s="189" t="e">
        <f>VLOOKUP(A209,'2020 Pricing'!A:C,3,FALSE)</f>
        <v>#N/A</v>
      </c>
      <c r="G209" s="190" t="e">
        <f t="shared" si="18"/>
        <v>#N/A</v>
      </c>
      <c r="H209" s="191" t="e">
        <f t="shared" si="19"/>
        <v>#N/A</v>
      </c>
      <c r="I209" s="543">
        <f>_xlfn.XLOOKUP(A209,'SQ00 Conditions'!D:D,'SQ00 Conditions'!H:H,"Not Priced")</f>
        <v>231</v>
      </c>
      <c r="J209" t="str">
        <f t="shared" si="15"/>
        <v>Same</v>
      </c>
    </row>
    <row r="210" spans="1:10" x14ac:dyDescent="0.2">
      <c r="A210" s="198" t="s">
        <v>1159</v>
      </c>
      <c r="B210" s="395" t="s">
        <v>2252</v>
      </c>
      <c r="C210" s="190"/>
      <c r="G210" s="190"/>
      <c r="I210" s="543" t="str">
        <f>_xlfn.XLOOKUP(A210,'SQ00 Conditions'!D:D,'SQ00 Conditions'!H:H,"Not Priced")</f>
        <v>Not Priced</v>
      </c>
      <c r="J210" t="str">
        <f t="shared" si="15"/>
        <v>Same</v>
      </c>
    </row>
    <row r="211" spans="1:10" x14ac:dyDescent="0.2">
      <c r="A211" s="198" t="s">
        <v>1158</v>
      </c>
      <c r="B211" s="395" t="s">
        <v>1198</v>
      </c>
      <c r="C211" s="190"/>
      <c r="G211" s="190"/>
      <c r="I211" s="543" t="str">
        <f>_xlfn.XLOOKUP(A211,'SQ00 Conditions'!D:D,'SQ00 Conditions'!H:H,"Not Priced")</f>
        <v>Not Priced</v>
      </c>
      <c r="J211" t="str">
        <f t="shared" si="15"/>
        <v>Changed</v>
      </c>
    </row>
    <row r="212" spans="1:10" x14ac:dyDescent="0.2">
      <c r="A212" s="198" t="s">
        <v>1168</v>
      </c>
      <c r="B212" s="395" t="s">
        <v>2252</v>
      </c>
      <c r="C212" s="190"/>
      <c r="G212" s="190"/>
      <c r="I212" s="543" t="str">
        <f>_xlfn.XLOOKUP(A212,'SQ00 Conditions'!D:D,'SQ00 Conditions'!H:H,"Not Priced")</f>
        <v>Not Priced</v>
      </c>
      <c r="J212" t="str">
        <f t="shared" si="15"/>
        <v>Same</v>
      </c>
    </row>
    <row r="213" spans="1:10" x14ac:dyDescent="0.2">
      <c r="A213" s="198" t="s">
        <v>1706</v>
      </c>
      <c r="B213" s="395">
        <v>505</v>
      </c>
      <c r="C213" s="190" t="e">
        <f t="shared" si="16"/>
        <v>#N/A</v>
      </c>
      <c r="D213" s="398" t="e">
        <f t="shared" si="17"/>
        <v>#N/A</v>
      </c>
      <c r="E213" s="189" t="e">
        <f>VLOOKUP(A213,'2020 Pricing'!A:B,2,FALSE)</f>
        <v>#N/A</v>
      </c>
      <c r="F213" s="189" t="e">
        <f>VLOOKUP(A213,'2020 Pricing'!A:C,3,FALSE)</f>
        <v>#N/A</v>
      </c>
      <c r="G213" s="190" t="e">
        <f t="shared" si="18"/>
        <v>#N/A</v>
      </c>
      <c r="H213" s="191" t="e">
        <f t="shared" si="19"/>
        <v>#N/A</v>
      </c>
      <c r="I213" s="543">
        <f>_xlfn.XLOOKUP(A213,'SQ00 Conditions'!D:D,'SQ00 Conditions'!H:H,"Not Priced")</f>
        <v>505</v>
      </c>
      <c r="J213" t="str">
        <f t="shared" si="15"/>
        <v>Same</v>
      </c>
    </row>
    <row r="214" spans="1:10" x14ac:dyDescent="0.2">
      <c r="A214" s="198" t="s">
        <v>616</v>
      </c>
      <c r="B214" s="395">
        <v>245</v>
      </c>
      <c r="C214" s="190">
        <f t="shared" si="16"/>
        <v>0</v>
      </c>
      <c r="D214" s="398">
        <f t="shared" si="17"/>
        <v>0</v>
      </c>
      <c r="E214" s="189">
        <f>VLOOKUP(A214,'2020 Pricing'!A:B,2,FALSE)</f>
        <v>245</v>
      </c>
      <c r="F214" s="189">
        <f>VLOOKUP(A214,'2020 Pricing'!A:C,3,FALSE)</f>
        <v>245</v>
      </c>
      <c r="G214" s="190">
        <f t="shared" si="18"/>
        <v>0</v>
      </c>
      <c r="H214" s="191">
        <f t="shared" si="19"/>
        <v>0</v>
      </c>
      <c r="I214" s="543">
        <f>_xlfn.XLOOKUP(A214,'SQ00 Conditions'!D:D,'SQ00 Conditions'!H:H,"Not Priced")</f>
        <v>245</v>
      </c>
      <c r="J214" t="str">
        <f t="shared" si="15"/>
        <v>Same</v>
      </c>
    </row>
    <row r="215" spans="1:10" x14ac:dyDescent="0.2">
      <c r="A215" s="198" t="s">
        <v>617</v>
      </c>
      <c r="B215" s="395">
        <v>495</v>
      </c>
      <c r="C215" s="190">
        <f t="shared" si="16"/>
        <v>0</v>
      </c>
      <c r="D215" s="398">
        <f t="shared" si="17"/>
        <v>0</v>
      </c>
      <c r="E215" s="189">
        <f>VLOOKUP(A215,'2020 Pricing'!A:B,2,FALSE)</f>
        <v>495</v>
      </c>
      <c r="F215" s="189">
        <f>VLOOKUP(A215,'2020 Pricing'!A:C,3,FALSE)</f>
        <v>495</v>
      </c>
      <c r="G215" s="190">
        <f t="shared" si="18"/>
        <v>0</v>
      </c>
      <c r="H215" s="191">
        <f t="shared" si="19"/>
        <v>0</v>
      </c>
      <c r="I215" s="543">
        <f>_xlfn.XLOOKUP(A215,'SQ00 Conditions'!D:D,'SQ00 Conditions'!H:H,"Not Priced")</f>
        <v>495</v>
      </c>
      <c r="J215" t="str">
        <f t="shared" si="15"/>
        <v>Same</v>
      </c>
    </row>
    <row r="216" spans="1:10" x14ac:dyDescent="0.2">
      <c r="A216" s="198" t="s">
        <v>618</v>
      </c>
      <c r="B216" s="395">
        <v>232.75</v>
      </c>
      <c r="C216" s="190">
        <f t="shared" si="16"/>
        <v>0</v>
      </c>
      <c r="D216" s="398">
        <f t="shared" si="17"/>
        <v>0</v>
      </c>
      <c r="E216" s="189">
        <f>VLOOKUP(A216,'2020 Pricing'!A:B,2,FALSE)</f>
        <v>232.75</v>
      </c>
      <c r="F216" s="189">
        <f>VLOOKUP(A216,'2020 Pricing'!A:C,3,FALSE)</f>
        <v>232.75</v>
      </c>
      <c r="G216" s="190">
        <f t="shared" si="18"/>
        <v>0</v>
      </c>
      <c r="H216" s="191">
        <f t="shared" si="19"/>
        <v>0</v>
      </c>
      <c r="I216" s="543">
        <f>_xlfn.XLOOKUP(A216,'SQ00 Conditions'!D:D,'SQ00 Conditions'!H:H,"Not Priced")</f>
        <v>232.75</v>
      </c>
      <c r="J216" t="str">
        <f t="shared" si="15"/>
        <v>Same</v>
      </c>
    </row>
    <row r="217" spans="1:10" x14ac:dyDescent="0.2">
      <c r="A217" s="198" t="s">
        <v>619</v>
      </c>
      <c r="B217" s="395">
        <v>470.25</v>
      </c>
      <c r="C217" s="190">
        <f t="shared" si="16"/>
        <v>0</v>
      </c>
      <c r="D217" s="398">
        <f t="shared" si="17"/>
        <v>0</v>
      </c>
      <c r="E217" s="189">
        <f>VLOOKUP(A217,'2020 Pricing'!A:B,2,FALSE)</f>
        <v>470.25</v>
      </c>
      <c r="F217" s="189">
        <f>VLOOKUP(A217,'2020 Pricing'!A:C,3,FALSE)</f>
        <v>470.25</v>
      </c>
      <c r="G217" s="190">
        <f t="shared" si="18"/>
        <v>0</v>
      </c>
      <c r="H217" s="191">
        <f t="shared" si="19"/>
        <v>0</v>
      </c>
      <c r="I217" s="543">
        <f>_xlfn.XLOOKUP(A217,'SQ00 Conditions'!D:D,'SQ00 Conditions'!H:H,"Not Priced")</f>
        <v>470.25</v>
      </c>
      <c r="J217" t="str">
        <f t="shared" si="15"/>
        <v>Same</v>
      </c>
    </row>
    <row r="218" spans="1:10" x14ac:dyDescent="0.2">
      <c r="A218" s="198" t="s">
        <v>620</v>
      </c>
      <c r="B218" s="395">
        <v>208.25</v>
      </c>
      <c r="C218" s="190">
        <f t="shared" si="16"/>
        <v>0</v>
      </c>
      <c r="D218" s="398">
        <f t="shared" si="17"/>
        <v>0</v>
      </c>
      <c r="E218" s="189">
        <f>VLOOKUP(A218,'2020 Pricing'!A:B,2,FALSE)</f>
        <v>208.25</v>
      </c>
      <c r="F218" s="189">
        <f>VLOOKUP(A218,'2020 Pricing'!A:C,3,FALSE)</f>
        <v>208.25</v>
      </c>
      <c r="G218" s="190">
        <f t="shared" si="18"/>
        <v>0</v>
      </c>
      <c r="H218" s="191">
        <f t="shared" si="19"/>
        <v>0</v>
      </c>
      <c r="I218" s="543">
        <f>_xlfn.XLOOKUP(A218,'SQ00 Conditions'!D:D,'SQ00 Conditions'!H:H,"Not Priced")</f>
        <v>208.25</v>
      </c>
      <c r="J218" t="str">
        <f t="shared" si="15"/>
        <v>Same</v>
      </c>
    </row>
    <row r="219" spans="1:10" x14ac:dyDescent="0.2">
      <c r="A219" s="198" t="s">
        <v>621</v>
      </c>
      <c r="B219" s="395">
        <v>420.75</v>
      </c>
      <c r="C219" s="190">
        <f t="shared" si="16"/>
        <v>0</v>
      </c>
      <c r="D219" s="398">
        <f t="shared" si="17"/>
        <v>0</v>
      </c>
      <c r="E219" s="189">
        <f>VLOOKUP(A219,'2020 Pricing'!A:B,2,FALSE)</f>
        <v>420.75</v>
      </c>
      <c r="F219" s="189">
        <f>VLOOKUP(A219,'2020 Pricing'!A:C,3,FALSE)</f>
        <v>420.75</v>
      </c>
      <c r="G219" s="190">
        <f t="shared" si="18"/>
        <v>0</v>
      </c>
      <c r="H219" s="191">
        <f t="shared" si="19"/>
        <v>0</v>
      </c>
      <c r="I219" s="543">
        <f>_xlfn.XLOOKUP(A219,'SQ00 Conditions'!D:D,'SQ00 Conditions'!H:H,"Not Priced")</f>
        <v>420.75</v>
      </c>
      <c r="J219" t="str">
        <f t="shared" si="15"/>
        <v>Same</v>
      </c>
    </row>
    <row r="220" spans="1:10" x14ac:dyDescent="0.2">
      <c r="A220" s="198" t="s">
        <v>1204</v>
      </c>
      <c r="B220" s="395">
        <v>183.75</v>
      </c>
      <c r="C220" s="190">
        <f t="shared" si="16"/>
        <v>0</v>
      </c>
      <c r="D220" s="398">
        <f t="shared" si="17"/>
        <v>0</v>
      </c>
      <c r="E220" s="189">
        <f>VLOOKUP(A220,'2020 Pricing'!A:B,2,FALSE)</f>
        <v>183.75</v>
      </c>
      <c r="F220" s="189">
        <f>VLOOKUP(A220,'2020 Pricing'!A:C,3,FALSE)</f>
        <v>183.75</v>
      </c>
      <c r="G220" s="190">
        <f t="shared" si="18"/>
        <v>0</v>
      </c>
      <c r="H220" s="191">
        <f t="shared" si="19"/>
        <v>0</v>
      </c>
      <c r="I220" s="543">
        <f>_xlfn.XLOOKUP(A220,'SQ00 Conditions'!D:D,'SQ00 Conditions'!H:H,"Not Priced")</f>
        <v>183.75</v>
      </c>
      <c r="J220" t="str">
        <f t="shared" si="15"/>
        <v>Same</v>
      </c>
    </row>
    <row r="221" spans="1:10" x14ac:dyDescent="0.2">
      <c r="A221" s="198" t="s">
        <v>1196</v>
      </c>
      <c r="B221" s="395">
        <v>371.25</v>
      </c>
      <c r="C221" s="190">
        <f t="shared" si="16"/>
        <v>0</v>
      </c>
      <c r="D221" s="398">
        <f t="shared" si="17"/>
        <v>0</v>
      </c>
      <c r="E221" s="189">
        <f>VLOOKUP(A221,'2020 Pricing'!A:B,2,FALSE)</f>
        <v>371.25</v>
      </c>
      <c r="F221" s="189">
        <f>VLOOKUP(A221,'2020 Pricing'!A:C,3,FALSE)</f>
        <v>371.25</v>
      </c>
      <c r="G221" s="190">
        <f t="shared" si="18"/>
        <v>0</v>
      </c>
      <c r="H221" s="191">
        <f t="shared" si="19"/>
        <v>0</v>
      </c>
      <c r="I221" s="543">
        <f>_xlfn.XLOOKUP(A221,'SQ00 Conditions'!D:D,'SQ00 Conditions'!H:H,"Not Priced")</f>
        <v>371.25</v>
      </c>
      <c r="J221" t="str">
        <f t="shared" si="15"/>
        <v>Same</v>
      </c>
    </row>
    <row r="222" spans="1:10" x14ac:dyDescent="0.2">
      <c r="A222" s="198" t="s">
        <v>1205</v>
      </c>
      <c r="B222" s="395">
        <v>490</v>
      </c>
      <c r="C222" s="190">
        <f t="shared" si="16"/>
        <v>0</v>
      </c>
      <c r="D222" s="398">
        <f t="shared" si="17"/>
        <v>0</v>
      </c>
      <c r="E222" s="189">
        <f>VLOOKUP(A222,'2020 Pricing'!A:B,2,FALSE)</f>
        <v>490</v>
      </c>
      <c r="F222" s="189" t="e">
        <f>VLOOKUP(A222,'2020 Pricing'!A:C,3,FALSE)</f>
        <v>#N/A</v>
      </c>
      <c r="G222" s="190" t="e">
        <f t="shared" si="18"/>
        <v>#N/A</v>
      </c>
      <c r="H222" s="191" t="e">
        <f t="shared" si="19"/>
        <v>#N/A</v>
      </c>
      <c r="I222" s="543">
        <f>_xlfn.XLOOKUP(A222,'SQ00 Conditions'!D:D,'SQ00 Conditions'!H:H,"Not Priced")</f>
        <v>490</v>
      </c>
      <c r="J222" t="str">
        <f t="shared" si="15"/>
        <v>Same</v>
      </c>
    </row>
    <row r="223" spans="1:10" x14ac:dyDescent="0.2">
      <c r="A223" s="198" t="s">
        <v>1206</v>
      </c>
      <c r="B223" s="395">
        <v>990</v>
      </c>
      <c r="C223" s="190">
        <f t="shared" si="16"/>
        <v>0</v>
      </c>
      <c r="D223" s="398">
        <f t="shared" si="17"/>
        <v>0</v>
      </c>
      <c r="E223" s="189">
        <f>VLOOKUP(A223,'2020 Pricing'!A:B,2,FALSE)</f>
        <v>990</v>
      </c>
      <c r="F223" s="189" t="e">
        <f>VLOOKUP(A223,'2020 Pricing'!A:C,3,FALSE)</f>
        <v>#N/A</v>
      </c>
      <c r="G223" s="190" t="e">
        <f t="shared" si="18"/>
        <v>#N/A</v>
      </c>
      <c r="H223" s="191" t="e">
        <f t="shared" si="19"/>
        <v>#N/A</v>
      </c>
      <c r="I223" s="543">
        <f>_xlfn.XLOOKUP(A223,'SQ00 Conditions'!D:D,'SQ00 Conditions'!H:H,"Not Priced")</f>
        <v>990</v>
      </c>
      <c r="J223" t="str">
        <f t="shared" si="15"/>
        <v>Same</v>
      </c>
    </row>
    <row r="224" spans="1:10" x14ac:dyDescent="0.2">
      <c r="A224" s="198" t="s">
        <v>1207</v>
      </c>
      <c r="B224" s="395">
        <v>465</v>
      </c>
      <c r="C224" s="190">
        <f t="shared" si="16"/>
        <v>0</v>
      </c>
      <c r="D224" s="398">
        <f t="shared" si="17"/>
        <v>0</v>
      </c>
      <c r="E224" s="189">
        <f>VLOOKUP(A224,'2020 Pricing'!A:B,2,FALSE)</f>
        <v>465</v>
      </c>
      <c r="F224" s="189" t="e">
        <f>VLOOKUP(A224,'2020 Pricing'!A:C,3,FALSE)</f>
        <v>#N/A</v>
      </c>
      <c r="G224" s="190" t="e">
        <f t="shared" si="18"/>
        <v>#N/A</v>
      </c>
      <c r="H224" s="191" t="e">
        <f t="shared" si="19"/>
        <v>#N/A</v>
      </c>
      <c r="I224" s="543">
        <f>_xlfn.XLOOKUP(A224,'SQ00 Conditions'!D:D,'SQ00 Conditions'!H:H,"Not Priced")</f>
        <v>465</v>
      </c>
      <c r="J224" t="str">
        <f t="shared" si="15"/>
        <v>Same</v>
      </c>
    </row>
    <row r="225" spans="1:10" x14ac:dyDescent="0.2">
      <c r="A225" s="198" t="s">
        <v>1208</v>
      </c>
      <c r="B225" s="395">
        <v>940</v>
      </c>
      <c r="C225" s="190">
        <f t="shared" si="16"/>
        <v>0</v>
      </c>
      <c r="D225" s="398">
        <f t="shared" si="17"/>
        <v>0</v>
      </c>
      <c r="E225" s="189">
        <f>VLOOKUP(A225,'2020 Pricing'!A:B,2,FALSE)</f>
        <v>940</v>
      </c>
      <c r="F225" s="189" t="e">
        <f>VLOOKUP(A225,'2020 Pricing'!A:C,3,FALSE)</f>
        <v>#N/A</v>
      </c>
      <c r="G225" s="190" t="e">
        <f t="shared" si="18"/>
        <v>#N/A</v>
      </c>
      <c r="H225" s="191" t="e">
        <f t="shared" si="19"/>
        <v>#N/A</v>
      </c>
      <c r="I225" s="543">
        <f>_xlfn.XLOOKUP(A225,'SQ00 Conditions'!D:D,'SQ00 Conditions'!H:H,"Not Priced")</f>
        <v>940</v>
      </c>
      <c r="J225" t="str">
        <f t="shared" si="15"/>
        <v>Same</v>
      </c>
    </row>
    <row r="226" spans="1:10" x14ac:dyDescent="0.2">
      <c r="A226" s="198" t="s">
        <v>1209</v>
      </c>
      <c r="B226" s="395">
        <v>416.66</v>
      </c>
      <c r="C226" s="190">
        <f t="shared" si="16"/>
        <v>0</v>
      </c>
      <c r="D226" s="398">
        <f t="shared" si="17"/>
        <v>0</v>
      </c>
      <c r="E226" s="189">
        <f>VLOOKUP(A226,'2020 Pricing'!A:B,2,FALSE)</f>
        <v>416.66</v>
      </c>
      <c r="F226" s="189" t="e">
        <f>VLOOKUP(A226,'2020 Pricing'!A:C,3,FALSE)</f>
        <v>#N/A</v>
      </c>
      <c r="G226" s="190" t="e">
        <f t="shared" si="18"/>
        <v>#N/A</v>
      </c>
      <c r="H226" s="191" t="e">
        <f t="shared" si="19"/>
        <v>#N/A</v>
      </c>
      <c r="I226" s="543">
        <f>_xlfn.XLOOKUP(A226,'SQ00 Conditions'!D:D,'SQ00 Conditions'!H:H,"Not Priced")</f>
        <v>416.66</v>
      </c>
      <c r="J226" t="str">
        <f t="shared" si="15"/>
        <v>Same</v>
      </c>
    </row>
    <row r="227" spans="1:10" x14ac:dyDescent="0.2">
      <c r="A227" s="198" t="s">
        <v>1210</v>
      </c>
      <c r="B227" s="395">
        <v>840</v>
      </c>
      <c r="C227" s="190">
        <f t="shared" si="16"/>
        <v>0</v>
      </c>
      <c r="D227" s="398">
        <f t="shared" si="17"/>
        <v>0</v>
      </c>
      <c r="E227" s="189">
        <f>VLOOKUP(A227,'2020 Pricing'!A:B,2,FALSE)</f>
        <v>840</v>
      </c>
      <c r="F227" s="189" t="e">
        <f>VLOOKUP(A227,'2020 Pricing'!A:C,3,FALSE)</f>
        <v>#N/A</v>
      </c>
      <c r="G227" s="190" t="e">
        <f t="shared" si="18"/>
        <v>#N/A</v>
      </c>
      <c r="H227" s="191" t="e">
        <f t="shared" si="19"/>
        <v>#N/A</v>
      </c>
      <c r="I227" s="543">
        <f>_xlfn.XLOOKUP(A227,'SQ00 Conditions'!D:D,'SQ00 Conditions'!H:H,"Not Priced")</f>
        <v>840</v>
      </c>
      <c r="J227" t="str">
        <f t="shared" si="15"/>
        <v>Same</v>
      </c>
    </row>
    <row r="228" spans="1:10" x14ac:dyDescent="0.2">
      <c r="A228" s="198" t="s">
        <v>1211</v>
      </c>
      <c r="B228" s="395">
        <v>368</v>
      </c>
      <c r="C228" s="190">
        <f t="shared" si="16"/>
        <v>0</v>
      </c>
      <c r="D228" s="398">
        <f t="shared" si="17"/>
        <v>0</v>
      </c>
      <c r="E228" s="189">
        <f>VLOOKUP(A228,'2020 Pricing'!A:B,2,FALSE)</f>
        <v>368</v>
      </c>
      <c r="F228" s="189" t="e">
        <f>VLOOKUP(A228,'2020 Pricing'!A:C,3,FALSE)</f>
        <v>#N/A</v>
      </c>
      <c r="G228" s="190" t="e">
        <f t="shared" si="18"/>
        <v>#N/A</v>
      </c>
      <c r="H228" s="191" t="e">
        <f t="shared" si="19"/>
        <v>#N/A</v>
      </c>
      <c r="I228" s="543">
        <f>_xlfn.XLOOKUP(A228,'SQ00 Conditions'!D:D,'SQ00 Conditions'!H:H,"Not Priced")</f>
        <v>368</v>
      </c>
      <c r="J228" t="str">
        <f t="shared" si="15"/>
        <v>Same</v>
      </c>
    </row>
    <row r="229" spans="1:10" x14ac:dyDescent="0.2">
      <c r="A229" s="198" t="s">
        <v>1212</v>
      </c>
      <c r="B229" s="395">
        <v>742</v>
      </c>
      <c r="C229" s="190">
        <f t="shared" si="16"/>
        <v>0</v>
      </c>
      <c r="D229" s="398">
        <f t="shared" si="17"/>
        <v>0</v>
      </c>
      <c r="E229" s="189">
        <f>VLOOKUP(A229,'2020 Pricing'!A:B,2,FALSE)</f>
        <v>742</v>
      </c>
      <c r="F229" s="189" t="e">
        <f>VLOOKUP(A229,'2020 Pricing'!A:C,3,FALSE)</f>
        <v>#N/A</v>
      </c>
      <c r="G229" s="190" t="e">
        <f t="shared" si="18"/>
        <v>#N/A</v>
      </c>
      <c r="H229" s="191" t="e">
        <f t="shared" si="19"/>
        <v>#N/A</v>
      </c>
      <c r="I229" s="543">
        <f>_xlfn.XLOOKUP(A229,'SQ00 Conditions'!D:D,'SQ00 Conditions'!H:H,"Not Priced")</f>
        <v>742</v>
      </c>
      <c r="J229" t="str">
        <f t="shared" si="15"/>
        <v>Same</v>
      </c>
    </row>
    <row r="230" spans="1:10" x14ac:dyDescent="0.2">
      <c r="A230" s="198" t="s">
        <v>471</v>
      </c>
      <c r="B230" s="395">
        <v>480</v>
      </c>
      <c r="C230" s="190">
        <f t="shared" si="16"/>
        <v>0</v>
      </c>
      <c r="D230" s="398">
        <f t="shared" si="17"/>
        <v>0</v>
      </c>
      <c r="E230" s="189">
        <f>VLOOKUP(A230,'2020 Pricing'!A:B,2,FALSE)</f>
        <v>480</v>
      </c>
      <c r="F230" s="189">
        <f>VLOOKUP(A230,'2020 Pricing'!A:C,3,FALSE)</f>
        <v>480</v>
      </c>
      <c r="G230" s="190">
        <f t="shared" si="18"/>
        <v>0</v>
      </c>
      <c r="H230" s="191">
        <f t="shared" si="19"/>
        <v>0</v>
      </c>
      <c r="I230" s="543">
        <f>_xlfn.XLOOKUP(A230,'SQ00 Conditions'!D:D,'SQ00 Conditions'!H:H,"Not Priced")</f>
        <v>480</v>
      </c>
      <c r="J230" t="str">
        <f t="shared" si="15"/>
        <v>Same</v>
      </c>
    </row>
    <row r="231" spans="1:10" x14ac:dyDescent="0.2">
      <c r="A231" s="198" t="s">
        <v>473</v>
      </c>
      <c r="B231" s="395">
        <v>456</v>
      </c>
      <c r="C231" s="190">
        <f t="shared" si="16"/>
        <v>0</v>
      </c>
      <c r="D231" s="398">
        <f t="shared" si="17"/>
        <v>0</v>
      </c>
      <c r="E231" s="189">
        <f>VLOOKUP(A231,'2020 Pricing'!A:B,2,FALSE)</f>
        <v>456</v>
      </c>
      <c r="F231" s="189">
        <f>VLOOKUP(A231,'2020 Pricing'!A:C,3,FALSE)</f>
        <v>456</v>
      </c>
      <c r="G231" s="190">
        <f t="shared" si="18"/>
        <v>0</v>
      </c>
      <c r="H231" s="191">
        <f t="shared" si="19"/>
        <v>0</v>
      </c>
      <c r="I231" s="543">
        <f>_xlfn.XLOOKUP(A231,'SQ00 Conditions'!D:D,'SQ00 Conditions'!H:H,"Not Priced")</f>
        <v>456</v>
      </c>
      <c r="J231" t="str">
        <f t="shared" si="15"/>
        <v>Same</v>
      </c>
    </row>
    <row r="232" spans="1:10" x14ac:dyDescent="0.2">
      <c r="A232" s="198" t="s">
        <v>475</v>
      </c>
      <c r="B232" s="395">
        <v>408</v>
      </c>
      <c r="C232" s="190">
        <f t="shared" si="16"/>
        <v>0</v>
      </c>
      <c r="D232" s="398">
        <f t="shared" si="17"/>
        <v>0</v>
      </c>
      <c r="E232" s="189">
        <f>VLOOKUP(A232,'2020 Pricing'!A:B,2,FALSE)</f>
        <v>408</v>
      </c>
      <c r="F232" s="189">
        <f>VLOOKUP(A232,'2020 Pricing'!A:C,3,FALSE)</f>
        <v>408</v>
      </c>
      <c r="G232" s="190">
        <f t="shared" si="18"/>
        <v>0</v>
      </c>
      <c r="H232" s="191">
        <f t="shared" si="19"/>
        <v>0</v>
      </c>
      <c r="I232" s="543">
        <f>_xlfn.XLOOKUP(A232,'SQ00 Conditions'!D:D,'SQ00 Conditions'!H:H,"Not Priced")</f>
        <v>408</v>
      </c>
      <c r="J232" t="str">
        <f t="shared" si="15"/>
        <v>Same</v>
      </c>
    </row>
    <row r="233" spans="1:10" x14ac:dyDescent="0.2">
      <c r="A233" s="198" t="s">
        <v>477</v>
      </c>
      <c r="B233" s="395">
        <v>384</v>
      </c>
      <c r="C233" s="190">
        <f t="shared" si="16"/>
        <v>0</v>
      </c>
      <c r="D233" s="398">
        <f t="shared" si="17"/>
        <v>0</v>
      </c>
      <c r="E233" s="189">
        <f>VLOOKUP(A233,'2020 Pricing'!A:B,2,FALSE)</f>
        <v>384</v>
      </c>
      <c r="F233" s="189">
        <f>VLOOKUP(A233,'2020 Pricing'!A:C,3,FALSE)</f>
        <v>384</v>
      </c>
      <c r="G233" s="190">
        <f t="shared" si="18"/>
        <v>0</v>
      </c>
      <c r="H233" s="191">
        <f t="shared" si="19"/>
        <v>0</v>
      </c>
      <c r="I233" s="543">
        <f>_xlfn.XLOOKUP(A233,'SQ00 Conditions'!D:D,'SQ00 Conditions'!H:H,"Not Priced")</f>
        <v>384</v>
      </c>
      <c r="J233" t="str">
        <f t="shared" si="15"/>
        <v>Same</v>
      </c>
    </row>
    <row r="234" spans="1:10" x14ac:dyDescent="0.2">
      <c r="A234" s="198" t="s">
        <v>478</v>
      </c>
      <c r="B234" s="395">
        <v>350.4</v>
      </c>
      <c r="C234" s="190">
        <f t="shared" si="16"/>
        <v>0</v>
      </c>
      <c r="D234" s="398">
        <f t="shared" si="17"/>
        <v>0</v>
      </c>
      <c r="E234" s="189">
        <f>VLOOKUP(A234,'2020 Pricing'!A:B,2,FALSE)</f>
        <v>350.4</v>
      </c>
      <c r="F234" s="189">
        <f>VLOOKUP(A234,'2020 Pricing'!A:C,3,FALSE)</f>
        <v>350.4</v>
      </c>
      <c r="G234" s="190">
        <f t="shared" si="18"/>
        <v>0</v>
      </c>
      <c r="H234" s="191">
        <f t="shared" si="19"/>
        <v>0</v>
      </c>
      <c r="I234" s="543">
        <f>_xlfn.XLOOKUP(A234,'SQ00 Conditions'!D:D,'SQ00 Conditions'!H:H,"Not Priced")</f>
        <v>350.4</v>
      </c>
      <c r="J234" t="str">
        <f t="shared" si="15"/>
        <v>Same</v>
      </c>
    </row>
    <row r="235" spans="1:10" x14ac:dyDescent="0.2">
      <c r="A235" s="198" t="s">
        <v>622</v>
      </c>
      <c r="B235" s="395">
        <v>240</v>
      </c>
      <c r="C235" s="190">
        <f t="shared" si="16"/>
        <v>0</v>
      </c>
      <c r="D235" s="398">
        <f t="shared" si="17"/>
        <v>0</v>
      </c>
      <c r="E235" s="189">
        <f>VLOOKUP(A235,'2020 Pricing'!A:B,2,FALSE)</f>
        <v>240</v>
      </c>
      <c r="F235" s="189">
        <f>VLOOKUP(A235,'2020 Pricing'!A:C,3,FALSE)</f>
        <v>240</v>
      </c>
      <c r="G235" s="190">
        <f t="shared" si="18"/>
        <v>0</v>
      </c>
      <c r="H235" s="191">
        <f t="shared" si="19"/>
        <v>0</v>
      </c>
      <c r="I235" s="543">
        <f>_xlfn.XLOOKUP(A235,'SQ00 Conditions'!D:D,'SQ00 Conditions'!H:H,"Not Priced")</f>
        <v>240</v>
      </c>
      <c r="J235" t="str">
        <f t="shared" si="15"/>
        <v>Same</v>
      </c>
    </row>
    <row r="236" spans="1:10" x14ac:dyDescent="0.2">
      <c r="A236" s="198" t="s">
        <v>487</v>
      </c>
      <c r="B236" s="395">
        <v>645</v>
      </c>
      <c r="C236" s="190">
        <f t="shared" si="16"/>
        <v>0</v>
      </c>
      <c r="D236" s="398">
        <f t="shared" si="17"/>
        <v>0</v>
      </c>
      <c r="E236" s="189">
        <f>VLOOKUP(A236,'2020 Pricing'!A:B,2,FALSE)</f>
        <v>645</v>
      </c>
      <c r="F236" s="189">
        <f>VLOOKUP(A236,'2020 Pricing'!A:C,3,FALSE)</f>
        <v>645</v>
      </c>
      <c r="G236" s="190">
        <f t="shared" si="18"/>
        <v>0</v>
      </c>
      <c r="H236" s="191">
        <f t="shared" si="19"/>
        <v>0</v>
      </c>
      <c r="I236" s="543">
        <f>_xlfn.XLOOKUP(A236,'SQ00 Conditions'!D:D,'SQ00 Conditions'!H:H,"Not Priced")</f>
        <v>645</v>
      </c>
      <c r="J236" t="str">
        <f t="shared" si="15"/>
        <v>Same</v>
      </c>
    </row>
    <row r="237" spans="1:10" x14ac:dyDescent="0.2">
      <c r="A237" s="198" t="s">
        <v>489</v>
      </c>
      <c r="B237" s="395">
        <v>613</v>
      </c>
      <c r="C237" s="190">
        <f t="shared" si="16"/>
        <v>0</v>
      </c>
      <c r="D237" s="398">
        <f t="shared" si="17"/>
        <v>0</v>
      </c>
      <c r="E237" s="189">
        <f>VLOOKUP(A237,'2020 Pricing'!A:B,2,FALSE)</f>
        <v>613</v>
      </c>
      <c r="F237" s="189">
        <f>VLOOKUP(A237,'2020 Pricing'!A:C,3,FALSE)</f>
        <v>613</v>
      </c>
      <c r="G237" s="190">
        <f t="shared" si="18"/>
        <v>0</v>
      </c>
      <c r="H237" s="191">
        <f t="shared" si="19"/>
        <v>0</v>
      </c>
      <c r="I237" s="543">
        <f>_xlfn.XLOOKUP(A237,'SQ00 Conditions'!D:D,'SQ00 Conditions'!H:H,"Not Priced")</f>
        <v>613</v>
      </c>
      <c r="J237" t="str">
        <f t="shared" si="15"/>
        <v>Same</v>
      </c>
    </row>
    <row r="238" spans="1:10" x14ac:dyDescent="0.2">
      <c r="A238" s="198" t="s">
        <v>491</v>
      </c>
      <c r="B238" s="395">
        <v>548.33000000000004</v>
      </c>
      <c r="C238" s="190">
        <f t="shared" si="16"/>
        <v>0</v>
      </c>
      <c r="D238" s="398">
        <f t="shared" si="17"/>
        <v>0</v>
      </c>
      <c r="E238" s="189">
        <f>VLOOKUP(A238,'2020 Pricing'!A:B,2,FALSE)</f>
        <v>548.33000000000004</v>
      </c>
      <c r="F238" s="189">
        <f>VLOOKUP(A238,'2020 Pricing'!A:C,3,FALSE)</f>
        <v>548.33000000000004</v>
      </c>
      <c r="G238" s="190">
        <f t="shared" si="18"/>
        <v>0</v>
      </c>
      <c r="H238" s="191">
        <f t="shared" si="19"/>
        <v>0</v>
      </c>
      <c r="I238" s="543">
        <f>_xlfn.XLOOKUP(A238,'SQ00 Conditions'!D:D,'SQ00 Conditions'!H:H,"Not Priced")</f>
        <v>548.33000000000004</v>
      </c>
      <c r="J238" t="str">
        <f t="shared" si="15"/>
        <v>Same</v>
      </c>
    </row>
    <row r="239" spans="1:10" x14ac:dyDescent="0.2">
      <c r="A239" s="198" t="s">
        <v>493</v>
      </c>
      <c r="B239" s="395">
        <v>516</v>
      </c>
      <c r="C239" s="190">
        <f t="shared" si="16"/>
        <v>0</v>
      </c>
      <c r="D239" s="398">
        <f t="shared" si="17"/>
        <v>0</v>
      </c>
      <c r="E239" s="189">
        <f>VLOOKUP(A239,'2020 Pricing'!A:B,2,FALSE)</f>
        <v>516</v>
      </c>
      <c r="F239" s="189">
        <f>VLOOKUP(A239,'2020 Pricing'!A:C,3,FALSE)</f>
        <v>516</v>
      </c>
      <c r="G239" s="190">
        <f t="shared" si="18"/>
        <v>0</v>
      </c>
      <c r="H239" s="191">
        <f t="shared" si="19"/>
        <v>0</v>
      </c>
      <c r="I239" s="543">
        <f>_xlfn.XLOOKUP(A239,'SQ00 Conditions'!D:D,'SQ00 Conditions'!H:H,"Not Priced")</f>
        <v>516</v>
      </c>
      <c r="J239" t="str">
        <f t="shared" si="15"/>
        <v>Same</v>
      </c>
    </row>
    <row r="240" spans="1:10" x14ac:dyDescent="0.2">
      <c r="A240" s="198" t="s">
        <v>494</v>
      </c>
      <c r="B240" s="395">
        <v>470.8</v>
      </c>
      <c r="C240" s="190">
        <f t="shared" si="16"/>
        <v>0</v>
      </c>
      <c r="D240" s="398">
        <f t="shared" si="17"/>
        <v>0</v>
      </c>
      <c r="E240" s="189">
        <f>VLOOKUP(A240,'2020 Pricing'!A:B,2,FALSE)</f>
        <v>470.8</v>
      </c>
      <c r="F240" s="189">
        <f>VLOOKUP(A240,'2020 Pricing'!A:C,3,FALSE)</f>
        <v>470.8</v>
      </c>
      <c r="G240" s="190">
        <f t="shared" si="18"/>
        <v>0</v>
      </c>
      <c r="H240" s="191">
        <f t="shared" si="19"/>
        <v>0</v>
      </c>
      <c r="I240" s="543">
        <f>_xlfn.XLOOKUP(A240,'SQ00 Conditions'!D:D,'SQ00 Conditions'!H:H,"Not Priced")</f>
        <v>470.8</v>
      </c>
      <c r="J240" t="str">
        <f t="shared" si="15"/>
        <v>Same</v>
      </c>
    </row>
    <row r="241" spans="1:10" x14ac:dyDescent="0.2">
      <c r="A241" s="198" t="s">
        <v>623</v>
      </c>
      <c r="B241" s="395">
        <v>325</v>
      </c>
      <c r="C241" s="190">
        <f t="shared" si="16"/>
        <v>0</v>
      </c>
      <c r="D241" s="398">
        <f t="shared" si="17"/>
        <v>0</v>
      </c>
      <c r="E241" s="189">
        <f>VLOOKUP(A241,'2020 Pricing'!A:B,2,FALSE)</f>
        <v>325</v>
      </c>
      <c r="F241" s="189">
        <f>VLOOKUP(A241,'2020 Pricing'!A:C,3,FALSE)</f>
        <v>325</v>
      </c>
      <c r="G241" s="190">
        <f t="shared" si="18"/>
        <v>0</v>
      </c>
      <c r="H241" s="191">
        <f t="shared" si="19"/>
        <v>0</v>
      </c>
      <c r="I241" s="543">
        <f>_xlfn.XLOOKUP(A241,'SQ00 Conditions'!D:D,'SQ00 Conditions'!H:H,"Not Priced")</f>
        <v>325</v>
      </c>
      <c r="J241" t="str">
        <f t="shared" si="15"/>
        <v>Same</v>
      </c>
    </row>
    <row r="242" spans="1:10" x14ac:dyDescent="0.2">
      <c r="A242" s="198" t="s">
        <v>456</v>
      </c>
      <c r="B242" s="395">
        <v>160</v>
      </c>
      <c r="C242" s="190">
        <f t="shared" si="16"/>
        <v>0</v>
      </c>
      <c r="D242" s="398">
        <f t="shared" si="17"/>
        <v>0</v>
      </c>
      <c r="E242" s="189">
        <f>VLOOKUP(A242,'2020 Pricing'!A:B,2,FALSE)</f>
        <v>160</v>
      </c>
      <c r="F242" s="189">
        <f>VLOOKUP(A242,'2020 Pricing'!A:C,3,FALSE)</f>
        <v>160</v>
      </c>
      <c r="G242" s="190">
        <f t="shared" si="18"/>
        <v>0</v>
      </c>
      <c r="H242" s="191">
        <f t="shared" si="19"/>
        <v>0</v>
      </c>
      <c r="I242" s="543">
        <f>_xlfn.XLOOKUP(A242,'SQ00 Conditions'!D:D,'SQ00 Conditions'!H:H,"Not Priced")</f>
        <v>160</v>
      </c>
      <c r="J242" t="str">
        <f t="shared" si="15"/>
        <v>Same</v>
      </c>
    </row>
    <row r="243" spans="1:10" x14ac:dyDescent="0.2">
      <c r="A243" s="198" t="s">
        <v>461</v>
      </c>
      <c r="B243" s="395">
        <v>235</v>
      </c>
      <c r="C243" s="190">
        <f t="shared" si="16"/>
        <v>0</v>
      </c>
      <c r="D243" s="398">
        <f t="shared" si="17"/>
        <v>0</v>
      </c>
      <c r="E243" s="189">
        <f>VLOOKUP(A243,'2020 Pricing'!A:B,2,FALSE)</f>
        <v>235</v>
      </c>
      <c r="F243" s="189">
        <f>VLOOKUP(A243,'2020 Pricing'!A:C,3,FALSE)</f>
        <v>235</v>
      </c>
      <c r="G243" s="190">
        <f t="shared" si="18"/>
        <v>0</v>
      </c>
      <c r="H243" s="191">
        <f t="shared" si="19"/>
        <v>0</v>
      </c>
      <c r="I243" s="543">
        <f>_xlfn.XLOOKUP(A243,'SQ00 Conditions'!D:D,'SQ00 Conditions'!H:H,"Not Priced")</f>
        <v>235</v>
      </c>
      <c r="J243" t="str">
        <f t="shared" si="15"/>
        <v>Same</v>
      </c>
    </row>
    <row r="244" spans="1:10" x14ac:dyDescent="0.2">
      <c r="A244" s="198" t="s">
        <v>457</v>
      </c>
      <c r="B244" s="395">
        <v>152</v>
      </c>
      <c r="C244" s="190">
        <f t="shared" si="16"/>
        <v>0</v>
      </c>
      <c r="D244" s="398">
        <f t="shared" si="17"/>
        <v>0</v>
      </c>
      <c r="E244" s="189">
        <f>VLOOKUP(A244,'2020 Pricing'!A:B,2,FALSE)</f>
        <v>152</v>
      </c>
      <c r="F244" s="189">
        <f>VLOOKUP(A244,'2020 Pricing'!A:C,3,FALSE)</f>
        <v>152</v>
      </c>
      <c r="G244" s="190">
        <f t="shared" si="18"/>
        <v>0</v>
      </c>
      <c r="H244" s="191">
        <f t="shared" si="19"/>
        <v>0</v>
      </c>
      <c r="I244" s="543">
        <f>_xlfn.XLOOKUP(A244,'SQ00 Conditions'!D:D,'SQ00 Conditions'!H:H,"Not Priced")</f>
        <v>152</v>
      </c>
      <c r="J244" t="str">
        <f t="shared" si="15"/>
        <v>Same</v>
      </c>
    </row>
    <row r="245" spans="1:10" x14ac:dyDescent="0.2">
      <c r="A245" s="198" t="s">
        <v>463</v>
      </c>
      <c r="B245" s="395">
        <v>223.5</v>
      </c>
      <c r="C245" s="190">
        <f t="shared" si="16"/>
        <v>0</v>
      </c>
      <c r="D245" s="398">
        <f t="shared" si="17"/>
        <v>0</v>
      </c>
      <c r="E245" s="189">
        <f>VLOOKUP(A245,'2020 Pricing'!A:B,2,FALSE)</f>
        <v>223.5</v>
      </c>
      <c r="F245" s="189">
        <f>VLOOKUP(A245,'2020 Pricing'!A:C,3,FALSE)</f>
        <v>223.5</v>
      </c>
      <c r="G245" s="190">
        <f t="shared" si="18"/>
        <v>0</v>
      </c>
      <c r="H245" s="191">
        <f t="shared" si="19"/>
        <v>0</v>
      </c>
      <c r="I245" s="543">
        <f>_xlfn.XLOOKUP(A245,'SQ00 Conditions'!D:D,'SQ00 Conditions'!H:H,"Not Priced")</f>
        <v>223.5</v>
      </c>
      <c r="J245" t="str">
        <f t="shared" si="15"/>
        <v>Same</v>
      </c>
    </row>
    <row r="246" spans="1:10" x14ac:dyDescent="0.2">
      <c r="A246" s="198" t="s">
        <v>458</v>
      </c>
      <c r="B246" s="395">
        <v>136</v>
      </c>
      <c r="C246" s="190">
        <f t="shared" si="16"/>
        <v>0</v>
      </c>
      <c r="D246" s="398">
        <f t="shared" si="17"/>
        <v>0</v>
      </c>
      <c r="E246" s="189">
        <f>VLOOKUP(A246,'2020 Pricing'!A:B,2,FALSE)</f>
        <v>136</v>
      </c>
      <c r="F246" s="189">
        <f>VLOOKUP(A246,'2020 Pricing'!A:C,3,FALSE)</f>
        <v>136</v>
      </c>
      <c r="G246" s="190">
        <f t="shared" si="18"/>
        <v>0</v>
      </c>
      <c r="H246" s="191">
        <f t="shared" si="19"/>
        <v>0</v>
      </c>
      <c r="I246" s="543">
        <f>_xlfn.XLOOKUP(A246,'SQ00 Conditions'!D:D,'SQ00 Conditions'!H:H,"Not Priced")</f>
        <v>136</v>
      </c>
      <c r="J246" t="str">
        <f t="shared" si="15"/>
        <v>Same</v>
      </c>
    </row>
    <row r="247" spans="1:10" x14ac:dyDescent="0.2">
      <c r="A247" s="198" t="s">
        <v>465</v>
      </c>
      <c r="B247" s="395">
        <v>199.67</v>
      </c>
      <c r="C247" s="190">
        <f t="shared" si="16"/>
        <v>0</v>
      </c>
      <c r="D247" s="398">
        <f t="shared" si="17"/>
        <v>0</v>
      </c>
      <c r="E247" s="189">
        <f>VLOOKUP(A247,'2020 Pricing'!A:B,2,FALSE)</f>
        <v>199.67</v>
      </c>
      <c r="F247" s="189">
        <f>VLOOKUP(A247,'2020 Pricing'!A:C,3,FALSE)</f>
        <v>199.67</v>
      </c>
      <c r="G247" s="190">
        <f t="shared" si="18"/>
        <v>0</v>
      </c>
      <c r="H247" s="191">
        <f t="shared" si="19"/>
        <v>0</v>
      </c>
      <c r="I247" s="543">
        <f>_xlfn.XLOOKUP(A247,'SQ00 Conditions'!D:D,'SQ00 Conditions'!H:H,"Not Priced")</f>
        <v>199.67</v>
      </c>
      <c r="J247" t="str">
        <f t="shared" si="15"/>
        <v>Same</v>
      </c>
    </row>
    <row r="248" spans="1:10" x14ac:dyDescent="0.2">
      <c r="A248" s="198" t="s">
        <v>459</v>
      </c>
      <c r="B248" s="395">
        <v>128</v>
      </c>
      <c r="C248" s="190">
        <f t="shared" si="16"/>
        <v>0</v>
      </c>
      <c r="D248" s="398">
        <f t="shared" si="17"/>
        <v>0</v>
      </c>
      <c r="E248" s="189">
        <f>VLOOKUP(A248,'2020 Pricing'!A:B,2,FALSE)</f>
        <v>128</v>
      </c>
      <c r="F248" s="189">
        <f>VLOOKUP(A248,'2020 Pricing'!A:C,3,FALSE)</f>
        <v>128</v>
      </c>
      <c r="G248" s="190">
        <f t="shared" si="18"/>
        <v>0</v>
      </c>
      <c r="H248" s="191">
        <f t="shared" si="19"/>
        <v>0</v>
      </c>
      <c r="I248" s="543">
        <f>_xlfn.XLOOKUP(A248,'SQ00 Conditions'!D:D,'SQ00 Conditions'!H:H,"Not Priced")</f>
        <v>128</v>
      </c>
      <c r="J248" t="str">
        <f t="shared" si="15"/>
        <v>Same</v>
      </c>
    </row>
    <row r="249" spans="1:10" x14ac:dyDescent="0.2">
      <c r="A249" s="198" t="s">
        <v>467</v>
      </c>
      <c r="B249" s="395">
        <v>188</v>
      </c>
      <c r="C249" s="190">
        <f t="shared" si="16"/>
        <v>0</v>
      </c>
      <c r="D249" s="398">
        <f t="shared" si="17"/>
        <v>0</v>
      </c>
      <c r="E249" s="189">
        <f>VLOOKUP(A249,'2020 Pricing'!A:B,2,FALSE)</f>
        <v>188</v>
      </c>
      <c r="F249" s="189">
        <f>VLOOKUP(A249,'2020 Pricing'!A:C,3,FALSE)</f>
        <v>188</v>
      </c>
      <c r="G249" s="190">
        <f t="shared" si="18"/>
        <v>0</v>
      </c>
      <c r="H249" s="191">
        <f t="shared" si="19"/>
        <v>0</v>
      </c>
      <c r="I249" s="543">
        <f>_xlfn.XLOOKUP(A249,'SQ00 Conditions'!D:D,'SQ00 Conditions'!H:H,"Not Priced")</f>
        <v>188</v>
      </c>
      <c r="J249" t="str">
        <f t="shared" si="15"/>
        <v>Same</v>
      </c>
    </row>
    <row r="250" spans="1:10" x14ac:dyDescent="0.2">
      <c r="A250" s="198" t="s">
        <v>460</v>
      </c>
      <c r="B250" s="395">
        <v>116.8</v>
      </c>
      <c r="C250" s="190">
        <f t="shared" si="16"/>
        <v>0</v>
      </c>
      <c r="D250" s="398">
        <f t="shared" si="17"/>
        <v>0</v>
      </c>
      <c r="E250" s="189">
        <f>VLOOKUP(A250,'2020 Pricing'!A:B,2,FALSE)</f>
        <v>116.8</v>
      </c>
      <c r="F250" s="189">
        <f>VLOOKUP(A250,'2020 Pricing'!A:C,3,FALSE)</f>
        <v>116.8</v>
      </c>
      <c r="G250" s="190">
        <f t="shared" si="18"/>
        <v>0</v>
      </c>
      <c r="H250" s="191">
        <f t="shared" si="19"/>
        <v>0</v>
      </c>
      <c r="I250" s="543">
        <f>_xlfn.XLOOKUP(A250,'SQ00 Conditions'!D:D,'SQ00 Conditions'!H:H,"Not Priced")</f>
        <v>116.8</v>
      </c>
      <c r="J250" t="str">
        <f t="shared" si="15"/>
        <v>Same</v>
      </c>
    </row>
    <row r="251" spans="1:10" x14ac:dyDescent="0.2">
      <c r="A251" s="198" t="s">
        <v>468</v>
      </c>
      <c r="B251" s="395">
        <v>171.6</v>
      </c>
      <c r="C251" s="190">
        <f t="shared" si="16"/>
        <v>0</v>
      </c>
      <c r="D251" s="398">
        <f t="shared" si="17"/>
        <v>0</v>
      </c>
      <c r="E251" s="189">
        <f>VLOOKUP(A251,'2020 Pricing'!A:B,2,FALSE)</f>
        <v>171.6</v>
      </c>
      <c r="F251" s="189">
        <f>VLOOKUP(A251,'2020 Pricing'!A:C,3,FALSE)</f>
        <v>171.6</v>
      </c>
      <c r="G251" s="190">
        <f t="shared" si="18"/>
        <v>0</v>
      </c>
      <c r="H251" s="191">
        <f t="shared" si="19"/>
        <v>0</v>
      </c>
      <c r="I251" s="543">
        <f>_xlfn.XLOOKUP(A251,'SQ00 Conditions'!D:D,'SQ00 Conditions'!H:H,"Not Priced")</f>
        <v>171.6</v>
      </c>
      <c r="J251" t="str">
        <f t="shared" si="15"/>
        <v>Same</v>
      </c>
    </row>
    <row r="252" spans="1:10" x14ac:dyDescent="0.2">
      <c r="A252" s="198" t="s">
        <v>624</v>
      </c>
      <c r="B252" s="395">
        <v>75</v>
      </c>
      <c r="C252" s="190">
        <f t="shared" si="16"/>
        <v>0</v>
      </c>
      <c r="D252" s="398">
        <f t="shared" si="17"/>
        <v>0</v>
      </c>
      <c r="E252" s="189">
        <f>VLOOKUP(A252,'2020 Pricing'!A:B,2,FALSE)</f>
        <v>75</v>
      </c>
      <c r="F252" s="189">
        <f>VLOOKUP(A252,'2020 Pricing'!A:C,3,FALSE)</f>
        <v>75</v>
      </c>
      <c r="G252" s="190">
        <f t="shared" si="18"/>
        <v>0</v>
      </c>
      <c r="H252" s="191">
        <f t="shared" si="19"/>
        <v>0</v>
      </c>
      <c r="I252" s="543">
        <f>_xlfn.XLOOKUP(A252,'SQ00 Conditions'!D:D,'SQ00 Conditions'!H:H,"Not Priced")</f>
        <v>75</v>
      </c>
      <c r="J252" t="str">
        <f t="shared" si="15"/>
        <v>Same</v>
      </c>
    </row>
    <row r="253" spans="1:10" x14ac:dyDescent="0.2">
      <c r="A253" s="198" t="s">
        <v>241</v>
      </c>
      <c r="B253" s="395">
        <v>115</v>
      </c>
      <c r="C253" s="190">
        <f t="shared" si="16"/>
        <v>0</v>
      </c>
      <c r="D253" s="398">
        <f t="shared" si="17"/>
        <v>0</v>
      </c>
      <c r="E253" s="189">
        <f>VLOOKUP(A253,'2020 Pricing'!A:B,2,FALSE)</f>
        <v>115</v>
      </c>
      <c r="F253" s="189">
        <f>VLOOKUP(A253,'2020 Pricing'!A:C,3,FALSE)</f>
        <v>115</v>
      </c>
      <c r="G253" s="190">
        <f t="shared" si="18"/>
        <v>0</v>
      </c>
      <c r="H253" s="191">
        <f t="shared" si="19"/>
        <v>0</v>
      </c>
      <c r="I253" s="543">
        <f>_xlfn.XLOOKUP(A253,'SQ00 Conditions'!D:D,'SQ00 Conditions'!H:H,"Not Priced")</f>
        <v>115</v>
      </c>
      <c r="J253" t="str">
        <f t="shared" si="15"/>
        <v>Same</v>
      </c>
    </row>
    <row r="254" spans="1:10" x14ac:dyDescent="0.2">
      <c r="A254" s="198" t="s">
        <v>242</v>
      </c>
      <c r="B254" s="395">
        <v>109.5</v>
      </c>
      <c r="C254" s="190">
        <f t="shared" si="16"/>
        <v>0</v>
      </c>
      <c r="D254" s="398">
        <f t="shared" si="17"/>
        <v>0</v>
      </c>
      <c r="E254" s="189">
        <f>VLOOKUP(A254,'2020 Pricing'!A:B,2,FALSE)</f>
        <v>109.5</v>
      </c>
      <c r="F254" s="189">
        <f>VLOOKUP(A254,'2020 Pricing'!A:C,3,FALSE)</f>
        <v>109.5</v>
      </c>
      <c r="G254" s="190">
        <f t="shared" si="18"/>
        <v>0</v>
      </c>
      <c r="H254" s="191">
        <f t="shared" si="19"/>
        <v>0</v>
      </c>
      <c r="I254" s="543">
        <f>_xlfn.XLOOKUP(A254,'SQ00 Conditions'!D:D,'SQ00 Conditions'!H:H,"Not Priced")</f>
        <v>109.5</v>
      </c>
      <c r="J254" t="str">
        <f t="shared" si="15"/>
        <v>Same</v>
      </c>
    </row>
    <row r="255" spans="1:10" x14ac:dyDescent="0.2">
      <c r="A255" s="198" t="s">
        <v>243</v>
      </c>
      <c r="B255" s="395">
        <v>97.67</v>
      </c>
      <c r="C255" s="190">
        <f t="shared" si="16"/>
        <v>0</v>
      </c>
      <c r="D255" s="398">
        <f t="shared" si="17"/>
        <v>0</v>
      </c>
      <c r="E255" s="189">
        <f>VLOOKUP(A255,'2020 Pricing'!A:B,2,FALSE)</f>
        <v>97.67</v>
      </c>
      <c r="F255" s="189">
        <f>VLOOKUP(A255,'2020 Pricing'!A:C,3,FALSE)</f>
        <v>97.67</v>
      </c>
      <c r="G255" s="190">
        <f t="shared" si="18"/>
        <v>0</v>
      </c>
      <c r="H255" s="191">
        <f t="shared" si="19"/>
        <v>0</v>
      </c>
      <c r="I255" s="543">
        <f>_xlfn.XLOOKUP(A255,'SQ00 Conditions'!D:D,'SQ00 Conditions'!H:H,"Not Priced")</f>
        <v>97.67</v>
      </c>
      <c r="J255" t="str">
        <f t="shared" si="15"/>
        <v>Same</v>
      </c>
    </row>
    <row r="256" spans="1:10" x14ac:dyDescent="0.2">
      <c r="A256" s="198" t="s">
        <v>254</v>
      </c>
      <c r="B256" s="395">
        <v>540</v>
      </c>
      <c r="C256" s="190">
        <f t="shared" si="16"/>
        <v>0</v>
      </c>
      <c r="D256" s="398">
        <f t="shared" si="17"/>
        <v>0</v>
      </c>
      <c r="E256" s="189">
        <f>VLOOKUP(A256,'2020 Pricing'!A:B,2,FALSE)</f>
        <v>540</v>
      </c>
      <c r="F256" s="189">
        <f>VLOOKUP(A256,'2020 Pricing'!A:C,3,FALSE)</f>
        <v>540</v>
      </c>
      <c r="G256" s="190">
        <f t="shared" si="18"/>
        <v>0</v>
      </c>
      <c r="H256" s="191">
        <f t="shared" si="19"/>
        <v>0</v>
      </c>
      <c r="I256" s="543">
        <f>_xlfn.XLOOKUP(A256,'SQ00 Conditions'!D:D,'SQ00 Conditions'!H:H,"Not Priced")</f>
        <v>540</v>
      </c>
      <c r="J256" t="str">
        <f t="shared" si="15"/>
        <v>Same</v>
      </c>
    </row>
    <row r="257" spans="1:10" x14ac:dyDescent="0.2">
      <c r="A257" s="198" t="s">
        <v>256</v>
      </c>
      <c r="B257" s="395">
        <v>513</v>
      </c>
      <c r="C257" s="190">
        <f t="shared" si="16"/>
        <v>0</v>
      </c>
      <c r="D257" s="398">
        <f t="shared" si="17"/>
        <v>0</v>
      </c>
      <c r="E257" s="189">
        <f>VLOOKUP(A257,'2020 Pricing'!A:B,2,FALSE)</f>
        <v>513</v>
      </c>
      <c r="F257" s="189">
        <f>VLOOKUP(A257,'2020 Pricing'!A:C,3,FALSE)</f>
        <v>513</v>
      </c>
      <c r="G257" s="190">
        <f t="shared" si="18"/>
        <v>0</v>
      </c>
      <c r="H257" s="191">
        <f t="shared" si="19"/>
        <v>0</v>
      </c>
      <c r="I257" s="543">
        <f>_xlfn.XLOOKUP(A257,'SQ00 Conditions'!D:D,'SQ00 Conditions'!H:H,"Not Priced")</f>
        <v>513</v>
      </c>
      <c r="J257" t="str">
        <f t="shared" si="15"/>
        <v>Same</v>
      </c>
    </row>
    <row r="258" spans="1:10" x14ac:dyDescent="0.2">
      <c r="A258" s="198" t="s">
        <v>258</v>
      </c>
      <c r="B258" s="395">
        <v>459</v>
      </c>
      <c r="C258" s="190">
        <f t="shared" si="16"/>
        <v>0</v>
      </c>
      <c r="D258" s="398">
        <f t="shared" si="17"/>
        <v>0</v>
      </c>
      <c r="E258" s="189">
        <f>VLOOKUP(A258,'2020 Pricing'!A:B,2,FALSE)</f>
        <v>459</v>
      </c>
      <c r="F258" s="189">
        <f>VLOOKUP(A258,'2020 Pricing'!A:C,3,FALSE)</f>
        <v>459</v>
      </c>
      <c r="G258" s="190">
        <f t="shared" si="18"/>
        <v>0</v>
      </c>
      <c r="H258" s="191">
        <f t="shared" si="19"/>
        <v>0</v>
      </c>
      <c r="I258" s="543">
        <f>_xlfn.XLOOKUP(A258,'SQ00 Conditions'!D:D,'SQ00 Conditions'!H:H,"Not Priced")</f>
        <v>459</v>
      </c>
      <c r="J258" t="str">
        <f t="shared" ref="J258:J321" si="20">IF(I258=B258,"Same","Changed")</f>
        <v>Same</v>
      </c>
    </row>
    <row r="259" spans="1:10" x14ac:dyDescent="0.2">
      <c r="A259" s="198" t="s">
        <v>625</v>
      </c>
      <c r="B259" s="395">
        <v>315</v>
      </c>
      <c r="C259" s="190">
        <f t="shared" si="16"/>
        <v>15</v>
      </c>
      <c r="D259" s="398">
        <f t="shared" si="17"/>
        <v>4.7619047619047616E-2</v>
      </c>
      <c r="E259" s="189">
        <f>VLOOKUP(A259,'2020 Pricing'!A:B,2,FALSE)</f>
        <v>300</v>
      </c>
      <c r="F259" s="189">
        <f>VLOOKUP(A259,'2020 Pricing'!A:C,3,FALSE)</f>
        <v>300</v>
      </c>
      <c r="G259" s="190">
        <f t="shared" si="18"/>
        <v>0</v>
      </c>
      <c r="H259" s="191">
        <f t="shared" si="19"/>
        <v>0</v>
      </c>
      <c r="I259" s="543">
        <f>_xlfn.XLOOKUP(A259,'SQ00 Conditions'!D:D,'SQ00 Conditions'!H:H,"Not Priced")</f>
        <v>315</v>
      </c>
      <c r="J259" t="str">
        <f t="shared" si="20"/>
        <v>Same</v>
      </c>
    </row>
    <row r="260" spans="1:10" x14ac:dyDescent="0.2">
      <c r="A260" s="198" t="s">
        <v>626</v>
      </c>
      <c r="B260" s="395">
        <v>308.5</v>
      </c>
      <c r="C260" s="190">
        <f t="shared" si="16"/>
        <v>14.5</v>
      </c>
      <c r="D260" s="398">
        <f t="shared" si="17"/>
        <v>4.7001620745542948E-2</v>
      </c>
      <c r="E260" s="189">
        <f>VLOOKUP(A260,'2020 Pricing'!A:B,2,FALSE)</f>
        <v>294</v>
      </c>
      <c r="F260" s="189">
        <f>VLOOKUP(A260,'2020 Pricing'!A:C,3,FALSE)</f>
        <v>294</v>
      </c>
      <c r="G260" s="190">
        <f t="shared" si="18"/>
        <v>0</v>
      </c>
      <c r="H260" s="191">
        <f t="shared" si="19"/>
        <v>0</v>
      </c>
      <c r="I260" s="543">
        <f>_xlfn.XLOOKUP(A260,'SQ00 Conditions'!D:D,'SQ00 Conditions'!H:H,"Not Priced")</f>
        <v>308.5</v>
      </c>
      <c r="J260" t="str">
        <f t="shared" si="20"/>
        <v>Same</v>
      </c>
    </row>
    <row r="261" spans="1:10" x14ac:dyDescent="0.2">
      <c r="A261" s="198" t="s">
        <v>627</v>
      </c>
      <c r="B261" s="395">
        <v>299.2</v>
      </c>
      <c r="C261" s="190">
        <f t="shared" si="16"/>
        <v>14.199999999999989</v>
      </c>
      <c r="D261" s="398">
        <f t="shared" si="17"/>
        <v>4.7459893048128303E-2</v>
      </c>
      <c r="E261" s="189">
        <f>VLOOKUP(A261,'2020 Pricing'!A:B,2,FALSE)</f>
        <v>285</v>
      </c>
      <c r="F261" s="189">
        <f>VLOOKUP(A261,'2020 Pricing'!A:C,3,FALSE)</f>
        <v>285</v>
      </c>
      <c r="G261" s="190">
        <f t="shared" si="18"/>
        <v>0</v>
      </c>
      <c r="H261" s="191">
        <f t="shared" si="19"/>
        <v>0</v>
      </c>
      <c r="I261" s="543">
        <f>_xlfn.XLOOKUP(A261,'SQ00 Conditions'!D:D,'SQ00 Conditions'!H:H,"Not Priced")</f>
        <v>299.2</v>
      </c>
      <c r="J261" t="str">
        <f t="shared" si="20"/>
        <v>Same</v>
      </c>
    </row>
    <row r="262" spans="1:10" x14ac:dyDescent="0.2">
      <c r="A262" s="198" t="s">
        <v>450</v>
      </c>
      <c r="B262" s="395">
        <v>240</v>
      </c>
      <c r="C262" s="190">
        <f t="shared" ref="C262:C325" si="21">B262-E262</f>
        <v>0</v>
      </c>
      <c r="D262" s="398">
        <f t="shared" ref="D262:D325" si="22">C262/B262</f>
        <v>0</v>
      </c>
      <c r="E262" s="189">
        <f>VLOOKUP(A262,'2020 Pricing'!A:B,2,FALSE)</f>
        <v>240</v>
      </c>
      <c r="F262" s="189">
        <f>VLOOKUP(A262,'2020 Pricing'!A:C,3,FALSE)</f>
        <v>240</v>
      </c>
      <c r="G262" s="190">
        <f t="shared" ref="G262:G325" si="23">E262-F262</f>
        <v>0</v>
      </c>
      <c r="H262" s="191">
        <f t="shared" ref="H262:H325" si="24">G262/F262</f>
        <v>0</v>
      </c>
      <c r="I262" s="543">
        <f>_xlfn.XLOOKUP(A262,'SQ00 Conditions'!D:D,'SQ00 Conditions'!H:H,"Not Priced")</f>
        <v>240</v>
      </c>
      <c r="J262" t="str">
        <f t="shared" si="20"/>
        <v>Same</v>
      </c>
    </row>
    <row r="263" spans="1:10" x14ac:dyDescent="0.2">
      <c r="A263" s="198" t="s">
        <v>632</v>
      </c>
      <c r="B263" s="395">
        <v>84</v>
      </c>
      <c r="C263" s="190">
        <f t="shared" si="21"/>
        <v>0</v>
      </c>
      <c r="D263" s="398">
        <f t="shared" si="22"/>
        <v>0</v>
      </c>
      <c r="E263" s="189">
        <f>VLOOKUP(A263,'2020 Pricing'!A:B,2,FALSE)</f>
        <v>84</v>
      </c>
      <c r="F263" s="189">
        <f>VLOOKUP(A263,'2020 Pricing'!A:C,3,FALSE)</f>
        <v>84</v>
      </c>
      <c r="G263" s="190">
        <f t="shared" si="23"/>
        <v>0</v>
      </c>
      <c r="H263" s="191">
        <f t="shared" si="24"/>
        <v>0</v>
      </c>
      <c r="I263" s="543">
        <f>_xlfn.XLOOKUP(A263,'SQ00 Conditions'!D:D,'SQ00 Conditions'!H:H,"Not Priced")</f>
        <v>84</v>
      </c>
      <c r="J263" t="str">
        <f t="shared" si="20"/>
        <v>Same</v>
      </c>
    </row>
    <row r="264" spans="1:10" x14ac:dyDescent="0.2">
      <c r="A264" s="198" t="s">
        <v>633</v>
      </c>
      <c r="B264" s="395">
        <v>84</v>
      </c>
      <c r="C264" s="190">
        <f t="shared" si="21"/>
        <v>0</v>
      </c>
      <c r="D264" s="398">
        <f t="shared" si="22"/>
        <v>0</v>
      </c>
      <c r="E264" s="189">
        <f>VLOOKUP(A264,'2020 Pricing'!A:B,2,FALSE)</f>
        <v>84</v>
      </c>
      <c r="F264" s="189">
        <f>VLOOKUP(A264,'2020 Pricing'!A:C,3,FALSE)</f>
        <v>84</v>
      </c>
      <c r="G264" s="190">
        <f t="shared" si="23"/>
        <v>0</v>
      </c>
      <c r="H264" s="191">
        <f t="shared" si="24"/>
        <v>0</v>
      </c>
      <c r="I264" s="543">
        <f>_xlfn.XLOOKUP(A264,'SQ00 Conditions'!D:D,'SQ00 Conditions'!H:H,"Not Priced")</f>
        <v>84</v>
      </c>
      <c r="J264" t="str">
        <f t="shared" si="20"/>
        <v>Same</v>
      </c>
    </row>
    <row r="265" spans="1:10" x14ac:dyDescent="0.2">
      <c r="A265" s="198" t="s">
        <v>634</v>
      </c>
      <c r="B265" s="395">
        <v>50</v>
      </c>
      <c r="C265" s="190">
        <f t="shared" si="21"/>
        <v>0</v>
      </c>
      <c r="D265" s="398">
        <f t="shared" si="22"/>
        <v>0</v>
      </c>
      <c r="E265" s="189">
        <f>VLOOKUP(A265,'2020 Pricing'!A:B,2,FALSE)</f>
        <v>50</v>
      </c>
      <c r="F265" s="189">
        <f>VLOOKUP(A265,'2020 Pricing'!A:C,3,FALSE)</f>
        <v>50</v>
      </c>
      <c r="G265" s="190">
        <f t="shared" si="23"/>
        <v>0</v>
      </c>
      <c r="H265" s="191">
        <f t="shared" si="24"/>
        <v>0</v>
      </c>
      <c r="I265" s="543">
        <f>_xlfn.XLOOKUP(A265,'SQ00 Conditions'!D:D,'SQ00 Conditions'!H:H,"Not Priced")</f>
        <v>50</v>
      </c>
      <c r="J265" t="str">
        <f t="shared" si="20"/>
        <v>Same</v>
      </c>
    </row>
    <row r="266" spans="1:10" x14ac:dyDescent="0.2">
      <c r="A266" s="198" t="s">
        <v>637</v>
      </c>
      <c r="B266" s="395">
        <v>162.5</v>
      </c>
      <c r="C266" s="190">
        <f t="shared" si="21"/>
        <v>8</v>
      </c>
      <c r="D266" s="398">
        <f t="shared" si="22"/>
        <v>4.9230769230769231E-2</v>
      </c>
      <c r="E266" s="189">
        <f>VLOOKUP(A266,'2020 Pricing'!A:B,2,FALSE)</f>
        <v>154.5</v>
      </c>
      <c r="F266" s="189">
        <f>VLOOKUP(A266,'2020 Pricing'!A:C,3,FALSE)</f>
        <v>147</v>
      </c>
      <c r="G266" s="190">
        <f t="shared" si="23"/>
        <v>7.5</v>
      </c>
      <c r="H266" s="191">
        <f t="shared" si="24"/>
        <v>5.1020408163265307E-2</v>
      </c>
      <c r="I266" s="543">
        <f>_xlfn.XLOOKUP(A266,'SQ00 Conditions'!D:D,'SQ00 Conditions'!H:H,"Not Priced")</f>
        <v>162.5</v>
      </c>
      <c r="J266" t="str">
        <f t="shared" si="20"/>
        <v>Same</v>
      </c>
    </row>
    <row r="267" spans="1:10" x14ac:dyDescent="0.2">
      <c r="A267" s="198" t="s">
        <v>638</v>
      </c>
      <c r="B267" s="395">
        <v>146.5</v>
      </c>
      <c r="C267" s="190">
        <f t="shared" si="21"/>
        <v>7</v>
      </c>
      <c r="D267" s="398">
        <f t="shared" si="22"/>
        <v>4.778156996587031E-2</v>
      </c>
      <c r="E267" s="189">
        <f>VLOOKUP(A267,'2020 Pricing'!A:B,2,FALSE)</f>
        <v>139.5</v>
      </c>
      <c r="F267" s="189">
        <f>VLOOKUP(A267,'2020 Pricing'!A:C,3,FALSE)</f>
        <v>132.5</v>
      </c>
      <c r="G267" s="190">
        <f t="shared" si="23"/>
        <v>7</v>
      </c>
      <c r="H267" s="191">
        <f t="shared" si="24"/>
        <v>5.2830188679245285E-2</v>
      </c>
      <c r="I267" s="543">
        <f>_xlfn.XLOOKUP(A267,'SQ00 Conditions'!D:D,'SQ00 Conditions'!H:H,"Not Priced")</f>
        <v>146.5</v>
      </c>
      <c r="J267" t="str">
        <f t="shared" si="20"/>
        <v>Same</v>
      </c>
    </row>
    <row r="268" spans="1:10" x14ac:dyDescent="0.2">
      <c r="A268" s="198" t="s">
        <v>639</v>
      </c>
      <c r="B268" s="395">
        <v>251</v>
      </c>
      <c r="C268" s="190">
        <f t="shared" si="21"/>
        <v>12</v>
      </c>
      <c r="D268" s="398">
        <f t="shared" si="22"/>
        <v>4.7808764940239043E-2</v>
      </c>
      <c r="E268" s="189">
        <f>VLOOKUP(A268,'2020 Pricing'!A:B,2,FALSE)</f>
        <v>239</v>
      </c>
      <c r="F268" s="189">
        <f>VLOOKUP(A268,'2020 Pricing'!A:C,3,FALSE)</f>
        <v>227</v>
      </c>
      <c r="G268" s="190">
        <f t="shared" si="23"/>
        <v>12</v>
      </c>
      <c r="H268" s="191">
        <f t="shared" si="24"/>
        <v>5.2863436123348019E-2</v>
      </c>
      <c r="I268" s="543">
        <f>_xlfn.XLOOKUP(A268,'SQ00 Conditions'!D:D,'SQ00 Conditions'!H:H,"Not Priced")</f>
        <v>251</v>
      </c>
      <c r="J268" t="str">
        <f t="shared" si="20"/>
        <v>Same</v>
      </c>
    </row>
    <row r="269" spans="1:10" x14ac:dyDescent="0.2">
      <c r="A269" s="198" t="s">
        <v>640</v>
      </c>
      <c r="B269" s="395">
        <v>231</v>
      </c>
      <c r="C269" s="190">
        <f t="shared" si="21"/>
        <v>11</v>
      </c>
      <c r="D269" s="398">
        <f t="shared" si="22"/>
        <v>4.7619047619047616E-2</v>
      </c>
      <c r="E269" s="189">
        <f>VLOOKUP(A269,'2020 Pricing'!A:B,2,FALSE)</f>
        <v>220</v>
      </c>
      <c r="F269" s="189">
        <f>VLOOKUP(A269,'2020 Pricing'!A:C,3,FALSE)</f>
        <v>209</v>
      </c>
      <c r="G269" s="190">
        <f t="shared" si="23"/>
        <v>11</v>
      </c>
      <c r="H269" s="191">
        <f t="shared" si="24"/>
        <v>5.2631578947368418E-2</v>
      </c>
      <c r="I269" s="543">
        <f>_xlfn.XLOOKUP(A269,'SQ00 Conditions'!D:D,'SQ00 Conditions'!H:H,"Not Priced")</f>
        <v>231</v>
      </c>
      <c r="J269" t="str">
        <f t="shared" si="20"/>
        <v>Same</v>
      </c>
    </row>
    <row r="270" spans="1:10" x14ac:dyDescent="0.2">
      <c r="A270" s="198" t="s">
        <v>643</v>
      </c>
      <c r="B270" s="395">
        <v>277</v>
      </c>
      <c r="C270" s="190">
        <f t="shared" si="21"/>
        <v>14</v>
      </c>
      <c r="D270" s="398">
        <f t="shared" si="22"/>
        <v>5.0541516245487361E-2</v>
      </c>
      <c r="E270" s="189">
        <f>VLOOKUP(A270,'2020 Pricing'!A:B,2,FALSE)</f>
        <v>263</v>
      </c>
      <c r="F270" s="189">
        <f>VLOOKUP(A270,'2020 Pricing'!A:C,3,FALSE)</f>
        <v>250</v>
      </c>
      <c r="G270" s="190">
        <f t="shared" si="23"/>
        <v>13</v>
      </c>
      <c r="H270" s="191">
        <f t="shared" si="24"/>
        <v>5.1999999999999998E-2</v>
      </c>
      <c r="I270" s="543">
        <f>_xlfn.XLOOKUP(A270,'SQ00 Conditions'!D:D,'SQ00 Conditions'!H:H,"Not Priced")</f>
        <v>277</v>
      </c>
      <c r="J270" t="str">
        <f t="shared" si="20"/>
        <v>Same</v>
      </c>
    </row>
    <row r="271" spans="1:10" x14ac:dyDescent="0.2">
      <c r="A271" s="198" t="s">
        <v>644</v>
      </c>
      <c r="B271" s="395">
        <v>265</v>
      </c>
      <c r="C271" s="190">
        <f t="shared" si="21"/>
        <v>13</v>
      </c>
      <c r="D271" s="398">
        <f t="shared" si="22"/>
        <v>4.9056603773584909E-2</v>
      </c>
      <c r="E271" s="189">
        <f>VLOOKUP(A271,'2020 Pricing'!A:B,2,FALSE)</f>
        <v>252</v>
      </c>
      <c r="F271" s="189">
        <f>VLOOKUP(A271,'2020 Pricing'!A:C,3,FALSE)</f>
        <v>240</v>
      </c>
      <c r="G271" s="190">
        <f t="shared" si="23"/>
        <v>12</v>
      </c>
      <c r="H271" s="191">
        <f t="shared" si="24"/>
        <v>0.05</v>
      </c>
      <c r="I271" s="543">
        <f>_xlfn.XLOOKUP(A271,'SQ00 Conditions'!D:D,'SQ00 Conditions'!H:H,"Not Priced")</f>
        <v>265</v>
      </c>
      <c r="J271" t="str">
        <f t="shared" si="20"/>
        <v>Same</v>
      </c>
    </row>
    <row r="272" spans="1:10" x14ac:dyDescent="0.2">
      <c r="A272" s="198" t="s">
        <v>645</v>
      </c>
      <c r="B272" s="395">
        <v>187.5</v>
      </c>
      <c r="C272" s="190">
        <f t="shared" si="21"/>
        <v>9</v>
      </c>
      <c r="D272" s="398">
        <f t="shared" si="22"/>
        <v>4.8000000000000001E-2</v>
      </c>
      <c r="E272" s="189">
        <f>VLOOKUP(A272,'2020 Pricing'!A:B,2,FALSE)</f>
        <v>178.5</v>
      </c>
      <c r="F272" s="189">
        <f>VLOOKUP(A272,'2020 Pricing'!A:C,3,FALSE)</f>
        <v>170</v>
      </c>
      <c r="G272" s="190">
        <f t="shared" si="23"/>
        <v>8.5</v>
      </c>
      <c r="H272" s="191">
        <f t="shared" si="24"/>
        <v>0.05</v>
      </c>
      <c r="I272" s="543">
        <f>_xlfn.XLOOKUP(A272,'SQ00 Conditions'!D:D,'SQ00 Conditions'!H:H,"Not Priced")</f>
        <v>187.5</v>
      </c>
      <c r="J272" t="str">
        <f t="shared" si="20"/>
        <v>Same</v>
      </c>
    </row>
    <row r="273" spans="1:10" x14ac:dyDescent="0.2">
      <c r="A273" s="198" t="s">
        <v>646</v>
      </c>
      <c r="B273" s="395">
        <v>450</v>
      </c>
      <c r="C273" s="190">
        <f t="shared" si="21"/>
        <v>0</v>
      </c>
      <c r="D273" s="398">
        <f t="shared" si="22"/>
        <v>0</v>
      </c>
      <c r="E273" s="189">
        <f>VLOOKUP(A273,'2020 Pricing'!A:B,2,FALSE)</f>
        <v>450</v>
      </c>
      <c r="F273" s="189" t="e">
        <f>VLOOKUP(A273,'2020 Pricing'!A:C,3,FALSE)</f>
        <v>#N/A</v>
      </c>
      <c r="G273" s="190" t="e">
        <f t="shared" si="23"/>
        <v>#N/A</v>
      </c>
      <c r="H273" s="191" t="e">
        <f t="shared" si="24"/>
        <v>#N/A</v>
      </c>
      <c r="I273" s="543">
        <f>_xlfn.XLOOKUP(A273,'SQ00 Conditions'!D:D,'SQ00 Conditions'!H:H,"Not Priced")</f>
        <v>450</v>
      </c>
      <c r="J273" t="str">
        <f t="shared" si="20"/>
        <v>Same</v>
      </c>
    </row>
    <row r="274" spans="1:10" x14ac:dyDescent="0.2">
      <c r="A274" s="198" t="s">
        <v>647</v>
      </c>
      <c r="B274" s="395">
        <v>437.5</v>
      </c>
      <c r="C274" s="190">
        <f t="shared" si="21"/>
        <v>0</v>
      </c>
      <c r="D274" s="398">
        <f t="shared" si="22"/>
        <v>0</v>
      </c>
      <c r="E274" s="189">
        <f>VLOOKUP(A274,'2020 Pricing'!A:B,2,FALSE)</f>
        <v>437.5</v>
      </c>
      <c r="F274" s="189" t="e">
        <f>VLOOKUP(A274,'2020 Pricing'!A:C,3,FALSE)</f>
        <v>#N/A</v>
      </c>
      <c r="G274" s="190" t="e">
        <f t="shared" si="23"/>
        <v>#N/A</v>
      </c>
      <c r="H274" s="191" t="e">
        <f t="shared" si="24"/>
        <v>#N/A</v>
      </c>
      <c r="I274" s="543">
        <f>_xlfn.XLOOKUP(A274,'SQ00 Conditions'!D:D,'SQ00 Conditions'!H:H,"Not Priced")</f>
        <v>437.5</v>
      </c>
      <c r="J274" t="str">
        <f t="shared" si="20"/>
        <v>Same</v>
      </c>
    </row>
    <row r="275" spans="1:10" x14ac:dyDescent="0.2">
      <c r="A275" s="198" t="s">
        <v>648</v>
      </c>
      <c r="B275" s="395">
        <v>315</v>
      </c>
      <c r="C275" s="190">
        <f t="shared" si="21"/>
        <v>0</v>
      </c>
      <c r="D275" s="398">
        <f t="shared" si="22"/>
        <v>0</v>
      </c>
      <c r="E275" s="189">
        <f>VLOOKUP(A275,'2020 Pricing'!A:B,2,FALSE)</f>
        <v>315</v>
      </c>
      <c r="F275" s="189" t="e">
        <f>VLOOKUP(A275,'2020 Pricing'!A:C,3,FALSE)</f>
        <v>#N/A</v>
      </c>
      <c r="G275" s="190" t="e">
        <f t="shared" si="23"/>
        <v>#N/A</v>
      </c>
      <c r="H275" s="191" t="e">
        <f t="shared" si="24"/>
        <v>#N/A</v>
      </c>
      <c r="I275" s="543">
        <f>_xlfn.XLOOKUP(A275,'SQ00 Conditions'!D:D,'SQ00 Conditions'!H:H,"Not Priced")</f>
        <v>315</v>
      </c>
      <c r="J275" t="str">
        <f t="shared" si="20"/>
        <v>Same</v>
      </c>
    </row>
    <row r="276" spans="1:10" x14ac:dyDescent="0.2">
      <c r="A276" s="198" t="s">
        <v>649</v>
      </c>
      <c r="B276" s="395">
        <v>336</v>
      </c>
      <c r="C276" s="190">
        <f t="shared" si="21"/>
        <v>16</v>
      </c>
      <c r="D276" s="398">
        <f t="shared" si="22"/>
        <v>4.7619047619047616E-2</v>
      </c>
      <c r="E276" s="189">
        <f>VLOOKUP(A276,'2020 Pricing'!A:B,2,FALSE)</f>
        <v>320</v>
      </c>
      <c r="F276" s="189">
        <f>VLOOKUP(A276,'2020 Pricing'!A:C,3,FALSE)</f>
        <v>304</v>
      </c>
      <c r="G276" s="190">
        <f t="shared" si="23"/>
        <v>16</v>
      </c>
      <c r="H276" s="191">
        <f t="shared" si="24"/>
        <v>5.2631578947368418E-2</v>
      </c>
      <c r="I276" s="543">
        <f>_xlfn.XLOOKUP(A276,'SQ00 Conditions'!D:D,'SQ00 Conditions'!H:H,"Not Priced")</f>
        <v>336</v>
      </c>
      <c r="J276" t="str">
        <f t="shared" si="20"/>
        <v>Same</v>
      </c>
    </row>
    <row r="277" spans="1:10" x14ac:dyDescent="0.2">
      <c r="A277" s="198" t="s">
        <v>650</v>
      </c>
      <c r="B277" s="395">
        <v>326</v>
      </c>
      <c r="C277" s="190">
        <f t="shared" si="21"/>
        <v>16</v>
      </c>
      <c r="D277" s="398">
        <f t="shared" si="22"/>
        <v>4.9079754601226995E-2</v>
      </c>
      <c r="E277" s="189">
        <f>VLOOKUP(A277,'2020 Pricing'!A:B,2,FALSE)</f>
        <v>310</v>
      </c>
      <c r="F277" s="189">
        <f>VLOOKUP(A277,'2020 Pricing'!A:C,3,FALSE)</f>
        <v>295</v>
      </c>
      <c r="G277" s="190">
        <f t="shared" si="23"/>
        <v>15</v>
      </c>
      <c r="H277" s="191">
        <f t="shared" si="24"/>
        <v>5.0847457627118647E-2</v>
      </c>
      <c r="I277" s="543">
        <f>_xlfn.XLOOKUP(A277,'SQ00 Conditions'!D:D,'SQ00 Conditions'!H:H,"Not Priced")</f>
        <v>326</v>
      </c>
      <c r="J277" t="str">
        <f t="shared" si="20"/>
        <v>Same</v>
      </c>
    </row>
    <row r="278" spans="1:10" x14ac:dyDescent="0.2">
      <c r="A278" s="198" t="s">
        <v>651</v>
      </c>
      <c r="B278" s="395">
        <v>229</v>
      </c>
      <c r="C278" s="190">
        <f t="shared" si="21"/>
        <v>11</v>
      </c>
      <c r="D278" s="398">
        <f t="shared" si="22"/>
        <v>4.8034934497816595E-2</v>
      </c>
      <c r="E278" s="189">
        <f>VLOOKUP(A278,'2020 Pricing'!A:B,2,FALSE)</f>
        <v>218</v>
      </c>
      <c r="F278" s="189">
        <f>VLOOKUP(A278,'2020 Pricing'!A:C,3,FALSE)</f>
        <v>207</v>
      </c>
      <c r="G278" s="190">
        <f t="shared" si="23"/>
        <v>11</v>
      </c>
      <c r="H278" s="191">
        <f t="shared" si="24"/>
        <v>5.3140096618357488E-2</v>
      </c>
      <c r="I278" s="543">
        <f>_xlfn.XLOOKUP(A278,'SQ00 Conditions'!D:D,'SQ00 Conditions'!H:H,"Not Priced")</f>
        <v>229</v>
      </c>
      <c r="J278" t="str">
        <f t="shared" si="20"/>
        <v>Same</v>
      </c>
    </row>
    <row r="279" spans="1:10" x14ac:dyDescent="0.2">
      <c r="A279" s="198" t="s">
        <v>652</v>
      </c>
      <c r="B279" s="395">
        <v>555</v>
      </c>
      <c r="C279" s="190">
        <f t="shared" si="21"/>
        <v>27</v>
      </c>
      <c r="D279" s="398">
        <f t="shared" si="22"/>
        <v>4.8648648648648651E-2</v>
      </c>
      <c r="E279" s="189">
        <f>VLOOKUP(A279,'2020 Pricing'!A:B,2,FALSE)</f>
        <v>528</v>
      </c>
      <c r="F279" s="189">
        <f>VLOOKUP(A279,'2020 Pricing'!A:C,3,FALSE)</f>
        <v>502</v>
      </c>
      <c r="G279" s="190">
        <f t="shared" si="23"/>
        <v>26</v>
      </c>
      <c r="H279" s="191">
        <f t="shared" si="24"/>
        <v>5.1792828685258967E-2</v>
      </c>
      <c r="I279" s="543">
        <f>_xlfn.XLOOKUP(A279,'SQ00 Conditions'!D:D,'SQ00 Conditions'!H:H,"Not Priced")</f>
        <v>555</v>
      </c>
      <c r="J279" t="str">
        <f t="shared" si="20"/>
        <v>Same</v>
      </c>
    </row>
    <row r="280" spans="1:10" x14ac:dyDescent="0.2">
      <c r="A280" s="198" t="s">
        <v>653</v>
      </c>
      <c r="B280" s="395">
        <v>258</v>
      </c>
      <c r="C280" s="190">
        <f t="shared" si="21"/>
        <v>13</v>
      </c>
      <c r="D280" s="398">
        <f t="shared" si="22"/>
        <v>5.0387596899224806E-2</v>
      </c>
      <c r="E280" s="189">
        <f>VLOOKUP(A280,'2020 Pricing'!A:B,2,FALSE)</f>
        <v>245</v>
      </c>
      <c r="F280" s="189">
        <f>VLOOKUP(A280,'2020 Pricing'!A:C,3,FALSE)</f>
        <v>233</v>
      </c>
      <c r="G280" s="190">
        <f t="shared" si="23"/>
        <v>12</v>
      </c>
      <c r="H280" s="191">
        <f t="shared" si="24"/>
        <v>5.1502145922746781E-2</v>
      </c>
      <c r="I280" s="543">
        <f>_xlfn.XLOOKUP(A280,'SQ00 Conditions'!D:D,'SQ00 Conditions'!H:H,"Not Priced")</f>
        <v>258</v>
      </c>
      <c r="J280" t="str">
        <f t="shared" si="20"/>
        <v>Same</v>
      </c>
    </row>
    <row r="281" spans="1:10" x14ac:dyDescent="0.2">
      <c r="A281" s="198" t="s">
        <v>654</v>
      </c>
      <c r="B281" s="395">
        <v>416</v>
      </c>
      <c r="C281" s="190">
        <f t="shared" si="21"/>
        <v>20</v>
      </c>
      <c r="D281" s="398">
        <f t="shared" si="22"/>
        <v>4.807692307692308E-2</v>
      </c>
      <c r="E281" s="189">
        <f>VLOOKUP(A281,'2020 Pricing'!A:B,2,FALSE)</f>
        <v>396</v>
      </c>
      <c r="F281" s="189">
        <f>VLOOKUP(A281,'2020 Pricing'!A:C,3,FALSE)</f>
        <v>377</v>
      </c>
      <c r="G281" s="190">
        <f t="shared" si="23"/>
        <v>19</v>
      </c>
      <c r="H281" s="191">
        <f t="shared" si="24"/>
        <v>5.0397877984084884E-2</v>
      </c>
      <c r="I281" s="543">
        <f>_xlfn.XLOOKUP(A281,'SQ00 Conditions'!D:D,'SQ00 Conditions'!H:H,"Not Priced")</f>
        <v>416</v>
      </c>
      <c r="J281" t="str">
        <f t="shared" si="20"/>
        <v>Same</v>
      </c>
    </row>
    <row r="282" spans="1:10" x14ac:dyDescent="0.2">
      <c r="A282" s="198" t="s">
        <v>655</v>
      </c>
      <c r="B282" s="395">
        <v>405</v>
      </c>
      <c r="C282" s="190">
        <f t="shared" si="21"/>
        <v>20</v>
      </c>
      <c r="D282" s="398">
        <f t="shared" si="22"/>
        <v>4.9382716049382713E-2</v>
      </c>
      <c r="E282" s="189">
        <f>VLOOKUP(A282,'2020 Pricing'!A:B,2,FALSE)</f>
        <v>385</v>
      </c>
      <c r="F282" s="189">
        <f>VLOOKUP(A282,'2020 Pricing'!A:C,3,FALSE)</f>
        <v>366</v>
      </c>
      <c r="G282" s="190">
        <f t="shared" si="23"/>
        <v>19</v>
      </c>
      <c r="H282" s="191">
        <f t="shared" si="24"/>
        <v>5.1912568306010931E-2</v>
      </c>
      <c r="I282" s="543">
        <f>_xlfn.XLOOKUP(A282,'SQ00 Conditions'!D:D,'SQ00 Conditions'!H:H,"Not Priced")</f>
        <v>405</v>
      </c>
      <c r="J282" t="str">
        <f t="shared" si="20"/>
        <v>Same</v>
      </c>
    </row>
    <row r="283" spans="1:10" x14ac:dyDescent="0.2">
      <c r="A283" s="198" t="s">
        <v>656</v>
      </c>
      <c r="B283" s="395">
        <v>283</v>
      </c>
      <c r="C283" s="190">
        <f t="shared" si="21"/>
        <v>14</v>
      </c>
      <c r="D283" s="398">
        <f t="shared" si="22"/>
        <v>4.9469964664310952E-2</v>
      </c>
      <c r="E283" s="189">
        <f>VLOOKUP(A283,'2020 Pricing'!A:B,2,FALSE)</f>
        <v>269</v>
      </c>
      <c r="F283" s="189">
        <f>VLOOKUP(A283,'2020 Pricing'!A:C,3,FALSE)</f>
        <v>256</v>
      </c>
      <c r="G283" s="190">
        <f t="shared" si="23"/>
        <v>13</v>
      </c>
      <c r="H283" s="191">
        <f t="shared" si="24"/>
        <v>5.078125E-2</v>
      </c>
      <c r="I283" s="543">
        <f>_xlfn.XLOOKUP(A283,'SQ00 Conditions'!D:D,'SQ00 Conditions'!H:H,"Not Priced")</f>
        <v>283</v>
      </c>
      <c r="J283" t="str">
        <f t="shared" si="20"/>
        <v>Same</v>
      </c>
    </row>
    <row r="284" spans="1:10" x14ac:dyDescent="0.2">
      <c r="A284" s="198" t="s">
        <v>657</v>
      </c>
      <c r="B284" s="395">
        <v>273</v>
      </c>
      <c r="C284" s="190">
        <f t="shared" si="21"/>
        <v>0</v>
      </c>
      <c r="D284" s="398">
        <f t="shared" si="22"/>
        <v>0</v>
      </c>
      <c r="E284" s="189">
        <f>VLOOKUP(A284,'2020 Pricing'!A:B,2,FALSE)</f>
        <v>273</v>
      </c>
      <c r="F284" s="189">
        <f>VLOOKUP(A284,'2020 Pricing'!A:C,3,FALSE)</f>
        <v>273</v>
      </c>
      <c r="G284" s="190">
        <f t="shared" si="23"/>
        <v>0</v>
      </c>
      <c r="H284" s="191">
        <f t="shared" si="24"/>
        <v>0</v>
      </c>
      <c r="I284" s="543">
        <f>_xlfn.XLOOKUP(A284,'SQ00 Conditions'!D:D,'SQ00 Conditions'!H:H,"Not Priced")</f>
        <v>273</v>
      </c>
      <c r="J284" t="str">
        <f t="shared" si="20"/>
        <v>Same</v>
      </c>
    </row>
    <row r="285" spans="1:10" x14ac:dyDescent="0.2">
      <c r="A285" s="198" t="s">
        <v>658</v>
      </c>
      <c r="B285" s="395">
        <v>252</v>
      </c>
      <c r="C285" s="190">
        <f t="shared" si="21"/>
        <v>0</v>
      </c>
      <c r="D285" s="398">
        <f t="shared" si="22"/>
        <v>0</v>
      </c>
      <c r="E285" s="189">
        <f>VLOOKUP(A285,'2020 Pricing'!A:B,2,FALSE)</f>
        <v>252</v>
      </c>
      <c r="F285" s="189">
        <f>VLOOKUP(A285,'2020 Pricing'!A:C,3,FALSE)</f>
        <v>252</v>
      </c>
      <c r="G285" s="190">
        <f t="shared" si="23"/>
        <v>0</v>
      </c>
      <c r="H285" s="191">
        <f t="shared" si="24"/>
        <v>0</v>
      </c>
      <c r="I285" s="543">
        <f>_xlfn.XLOOKUP(A285,'SQ00 Conditions'!D:D,'SQ00 Conditions'!H:H,"Not Priced")</f>
        <v>252</v>
      </c>
      <c r="J285" t="str">
        <f t="shared" si="20"/>
        <v>Same</v>
      </c>
    </row>
    <row r="286" spans="1:10" x14ac:dyDescent="0.2">
      <c r="A286" s="198" t="s">
        <v>659</v>
      </c>
      <c r="B286" s="395">
        <v>178.5</v>
      </c>
      <c r="C286" s="190">
        <f t="shared" si="21"/>
        <v>0</v>
      </c>
      <c r="D286" s="398">
        <f t="shared" si="22"/>
        <v>0</v>
      </c>
      <c r="E286" s="189">
        <f>VLOOKUP(A286,'2020 Pricing'!A:B,2,FALSE)</f>
        <v>178.5</v>
      </c>
      <c r="F286" s="189">
        <f>VLOOKUP(A286,'2020 Pricing'!A:C,3,FALSE)</f>
        <v>178.5</v>
      </c>
      <c r="G286" s="190">
        <f t="shared" si="23"/>
        <v>0</v>
      </c>
      <c r="H286" s="191">
        <f t="shared" si="24"/>
        <v>0</v>
      </c>
      <c r="I286" s="543">
        <f>_xlfn.XLOOKUP(A286,'SQ00 Conditions'!D:D,'SQ00 Conditions'!H:H,"Not Priced")</f>
        <v>178.5</v>
      </c>
      <c r="J286" t="str">
        <f t="shared" si="20"/>
        <v>Same</v>
      </c>
    </row>
    <row r="287" spans="1:10" x14ac:dyDescent="0.2">
      <c r="A287" s="198" t="s">
        <v>660</v>
      </c>
      <c r="B287" s="395">
        <v>233</v>
      </c>
      <c r="C287" s="190">
        <f t="shared" si="21"/>
        <v>12</v>
      </c>
      <c r="D287" s="398">
        <f t="shared" si="22"/>
        <v>5.1502145922746781E-2</v>
      </c>
      <c r="E287" s="189">
        <f>VLOOKUP(A287,'2020 Pricing'!A:B,2,FALSE)</f>
        <v>221</v>
      </c>
      <c r="F287" s="189">
        <f>VLOOKUP(A287,'2020 Pricing'!A:C,3,FALSE)</f>
        <v>210</v>
      </c>
      <c r="G287" s="190">
        <f t="shared" si="23"/>
        <v>11</v>
      </c>
      <c r="H287" s="191">
        <f t="shared" si="24"/>
        <v>5.2380952380952382E-2</v>
      </c>
      <c r="I287" s="543">
        <f>_xlfn.XLOOKUP(A287,'SQ00 Conditions'!D:D,'SQ00 Conditions'!H:H,"Not Priced")</f>
        <v>233</v>
      </c>
      <c r="J287" t="str">
        <f t="shared" si="20"/>
        <v>Same</v>
      </c>
    </row>
    <row r="288" spans="1:10" x14ac:dyDescent="0.2">
      <c r="A288" s="198" t="s">
        <v>661</v>
      </c>
      <c r="B288" s="395">
        <v>221</v>
      </c>
      <c r="C288" s="190">
        <f t="shared" si="21"/>
        <v>11</v>
      </c>
      <c r="D288" s="398">
        <f t="shared" si="22"/>
        <v>4.9773755656108594E-2</v>
      </c>
      <c r="E288" s="189">
        <f>VLOOKUP(A288,'2020 Pricing'!A:B,2,FALSE)</f>
        <v>210</v>
      </c>
      <c r="F288" s="189">
        <f>VLOOKUP(A288,'2020 Pricing'!A:C,3,FALSE)</f>
        <v>200</v>
      </c>
      <c r="G288" s="190">
        <f t="shared" si="23"/>
        <v>10</v>
      </c>
      <c r="H288" s="191">
        <f t="shared" si="24"/>
        <v>0.05</v>
      </c>
      <c r="I288" s="543">
        <f>_xlfn.XLOOKUP(A288,'SQ00 Conditions'!D:D,'SQ00 Conditions'!H:H,"Not Priced")</f>
        <v>221</v>
      </c>
      <c r="J288" t="str">
        <f t="shared" si="20"/>
        <v>Same</v>
      </c>
    </row>
    <row r="289" spans="1:10" x14ac:dyDescent="0.2">
      <c r="A289" s="198" t="s">
        <v>662</v>
      </c>
      <c r="B289" s="395">
        <v>187.5</v>
      </c>
      <c r="C289" s="190">
        <f t="shared" si="21"/>
        <v>9</v>
      </c>
      <c r="D289" s="398">
        <f t="shared" si="22"/>
        <v>4.8000000000000001E-2</v>
      </c>
      <c r="E289" s="189">
        <f>VLOOKUP(A289,'2020 Pricing'!A:B,2,FALSE)</f>
        <v>178.5</v>
      </c>
      <c r="F289" s="189">
        <f>VLOOKUP(A289,'2020 Pricing'!A:C,3,FALSE)</f>
        <v>170</v>
      </c>
      <c r="G289" s="190">
        <f t="shared" si="23"/>
        <v>8.5</v>
      </c>
      <c r="H289" s="191">
        <f t="shared" si="24"/>
        <v>0.05</v>
      </c>
      <c r="I289" s="543">
        <f>_xlfn.XLOOKUP(A289,'SQ00 Conditions'!D:D,'SQ00 Conditions'!H:H,"Not Priced")</f>
        <v>187.5</v>
      </c>
      <c r="J289" t="str">
        <f t="shared" si="20"/>
        <v>Same</v>
      </c>
    </row>
    <row r="290" spans="1:10" x14ac:dyDescent="0.2">
      <c r="A290" s="198" t="s">
        <v>345</v>
      </c>
      <c r="B290" s="395">
        <v>1000</v>
      </c>
      <c r="C290" s="190">
        <f t="shared" si="21"/>
        <v>0</v>
      </c>
      <c r="D290" s="398">
        <f t="shared" si="22"/>
        <v>0</v>
      </c>
      <c r="E290" s="189">
        <f>VLOOKUP(A290,'2020 Pricing'!A:B,2,FALSE)</f>
        <v>1000</v>
      </c>
      <c r="F290" s="189">
        <f>VLOOKUP(A290,'2020 Pricing'!A:C,3,FALSE)</f>
        <v>1000</v>
      </c>
      <c r="G290" s="190">
        <f t="shared" si="23"/>
        <v>0</v>
      </c>
      <c r="H290" s="191">
        <f t="shared" si="24"/>
        <v>0</v>
      </c>
      <c r="I290" s="543">
        <f>_xlfn.XLOOKUP(A290,'SQ00 Conditions'!D:D,'SQ00 Conditions'!H:H,"Not Priced")</f>
        <v>1000</v>
      </c>
      <c r="J290" t="str">
        <f t="shared" si="20"/>
        <v>Same</v>
      </c>
    </row>
    <row r="291" spans="1:10" x14ac:dyDescent="0.2">
      <c r="A291" s="198" t="s">
        <v>353</v>
      </c>
      <c r="B291" s="395">
        <v>4000</v>
      </c>
      <c r="C291" s="190">
        <f t="shared" si="21"/>
        <v>0</v>
      </c>
      <c r="D291" s="398">
        <f t="shared" si="22"/>
        <v>0</v>
      </c>
      <c r="E291" s="189">
        <f>VLOOKUP(A291,'2020 Pricing'!A:B,2,FALSE)</f>
        <v>4000</v>
      </c>
      <c r="F291" s="189">
        <f>VLOOKUP(A291,'2020 Pricing'!A:C,3,FALSE)</f>
        <v>4000</v>
      </c>
      <c r="G291" s="190">
        <f t="shared" si="23"/>
        <v>0</v>
      </c>
      <c r="H291" s="191">
        <f t="shared" si="24"/>
        <v>0</v>
      </c>
      <c r="I291" s="543">
        <f>_xlfn.XLOOKUP(A291,'SQ00 Conditions'!D:D,'SQ00 Conditions'!H:H,"Not Priced")</f>
        <v>4000</v>
      </c>
      <c r="J291" t="str">
        <f t="shared" si="20"/>
        <v>Same</v>
      </c>
    </row>
    <row r="292" spans="1:10" x14ac:dyDescent="0.2">
      <c r="A292" s="198" t="s">
        <v>347</v>
      </c>
      <c r="B292" s="395">
        <v>950</v>
      </c>
      <c r="C292" s="190">
        <f t="shared" si="21"/>
        <v>0</v>
      </c>
      <c r="D292" s="398">
        <f t="shared" si="22"/>
        <v>0</v>
      </c>
      <c r="E292" s="189">
        <f>VLOOKUP(A292,'2020 Pricing'!A:B,2,FALSE)</f>
        <v>950</v>
      </c>
      <c r="F292" s="189">
        <f>VLOOKUP(A292,'2020 Pricing'!A:C,3,FALSE)</f>
        <v>950</v>
      </c>
      <c r="G292" s="190">
        <f t="shared" si="23"/>
        <v>0</v>
      </c>
      <c r="H292" s="191">
        <f t="shared" si="24"/>
        <v>0</v>
      </c>
      <c r="I292" s="543">
        <f>_xlfn.XLOOKUP(A292,'SQ00 Conditions'!D:D,'SQ00 Conditions'!H:H,"Not Priced")</f>
        <v>950</v>
      </c>
      <c r="J292" t="str">
        <f t="shared" si="20"/>
        <v>Same</v>
      </c>
    </row>
    <row r="293" spans="1:10" x14ac:dyDescent="0.2">
      <c r="A293" s="198" t="s">
        <v>355</v>
      </c>
      <c r="B293" s="395">
        <v>3800</v>
      </c>
      <c r="C293" s="190">
        <f t="shared" si="21"/>
        <v>0</v>
      </c>
      <c r="D293" s="398">
        <f t="shared" si="22"/>
        <v>0</v>
      </c>
      <c r="E293" s="189">
        <f>VLOOKUP(A293,'2020 Pricing'!A:B,2,FALSE)</f>
        <v>3800</v>
      </c>
      <c r="F293" s="189">
        <f>VLOOKUP(A293,'2020 Pricing'!A:C,3,FALSE)</f>
        <v>3800</v>
      </c>
      <c r="G293" s="190">
        <f t="shared" si="23"/>
        <v>0</v>
      </c>
      <c r="H293" s="191">
        <f t="shared" si="24"/>
        <v>0</v>
      </c>
      <c r="I293" s="543">
        <f>_xlfn.XLOOKUP(A293,'SQ00 Conditions'!D:D,'SQ00 Conditions'!H:H,"Not Priced")</f>
        <v>3800</v>
      </c>
      <c r="J293" t="str">
        <f t="shared" si="20"/>
        <v>Same</v>
      </c>
    </row>
    <row r="294" spans="1:10" x14ac:dyDescent="0.2">
      <c r="A294" s="198" t="s">
        <v>349</v>
      </c>
      <c r="B294" s="395">
        <v>850</v>
      </c>
      <c r="C294" s="190">
        <f t="shared" si="21"/>
        <v>0</v>
      </c>
      <c r="D294" s="398">
        <f t="shared" si="22"/>
        <v>0</v>
      </c>
      <c r="E294" s="189">
        <f>VLOOKUP(A294,'2020 Pricing'!A:B,2,FALSE)</f>
        <v>850</v>
      </c>
      <c r="F294" s="189">
        <f>VLOOKUP(A294,'2020 Pricing'!A:C,3,FALSE)</f>
        <v>850</v>
      </c>
      <c r="G294" s="190">
        <f t="shared" si="23"/>
        <v>0</v>
      </c>
      <c r="H294" s="191">
        <f t="shared" si="24"/>
        <v>0</v>
      </c>
      <c r="I294" s="543">
        <f>_xlfn.XLOOKUP(A294,'SQ00 Conditions'!D:D,'SQ00 Conditions'!H:H,"Not Priced")</f>
        <v>850</v>
      </c>
      <c r="J294" t="str">
        <f t="shared" si="20"/>
        <v>Same</v>
      </c>
    </row>
    <row r="295" spans="1:10" x14ac:dyDescent="0.2">
      <c r="A295" s="198" t="s">
        <v>357</v>
      </c>
      <c r="B295" s="395">
        <v>3400</v>
      </c>
      <c r="C295" s="190">
        <f t="shared" si="21"/>
        <v>0</v>
      </c>
      <c r="D295" s="398">
        <f t="shared" si="22"/>
        <v>0</v>
      </c>
      <c r="E295" s="189">
        <f>VLOOKUP(A295,'2020 Pricing'!A:B,2,FALSE)</f>
        <v>3400</v>
      </c>
      <c r="F295" s="189">
        <f>VLOOKUP(A295,'2020 Pricing'!A:C,3,FALSE)</f>
        <v>3400</v>
      </c>
      <c r="G295" s="190">
        <f t="shared" si="23"/>
        <v>0</v>
      </c>
      <c r="H295" s="191">
        <f t="shared" si="24"/>
        <v>0</v>
      </c>
      <c r="I295" s="543">
        <f>_xlfn.XLOOKUP(A295,'SQ00 Conditions'!D:D,'SQ00 Conditions'!H:H,"Not Priced")</f>
        <v>3400</v>
      </c>
      <c r="J295" t="str">
        <f t="shared" si="20"/>
        <v>Same</v>
      </c>
    </row>
    <row r="296" spans="1:10" x14ac:dyDescent="0.2">
      <c r="A296" s="198" t="s">
        <v>351</v>
      </c>
      <c r="B296" s="395">
        <v>800</v>
      </c>
      <c r="C296" s="190">
        <f t="shared" si="21"/>
        <v>0</v>
      </c>
      <c r="D296" s="398">
        <f t="shared" si="22"/>
        <v>0</v>
      </c>
      <c r="E296" s="189">
        <f>VLOOKUP(A296,'2020 Pricing'!A:B,2,FALSE)</f>
        <v>800</v>
      </c>
      <c r="F296" s="189">
        <f>VLOOKUP(A296,'2020 Pricing'!A:C,3,FALSE)</f>
        <v>800</v>
      </c>
      <c r="G296" s="190">
        <f t="shared" si="23"/>
        <v>0</v>
      </c>
      <c r="H296" s="191">
        <f t="shared" si="24"/>
        <v>0</v>
      </c>
      <c r="I296" s="543">
        <f>_xlfn.XLOOKUP(A296,'SQ00 Conditions'!D:D,'SQ00 Conditions'!H:H,"Not Priced")</f>
        <v>800</v>
      </c>
      <c r="J296" t="str">
        <f t="shared" si="20"/>
        <v>Same</v>
      </c>
    </row>
    <row r="297" spans="1:10" x14ac:dyDescent="0.2">
      <c r="A297" s="198" t="s">
        <v>359</v>
      </c>
      <c r="B297" s="395">
        <v>3200</v>
      </c>
      <c r="C297" s="190">
        <f t="shared" si="21"/>
        <v>0</v>
      </c>
      <c r="D297" s="398">
        <f t="shared" si="22"/>
        <v>0</v>
      </c>
      <c r="E297" s="189">
        <f>VLOOKUP(A297,'2020 Pricing'!A:B,2,FALSE)</f>
        <v>3200</v>
      </c>
      <c r="F297" s="189">
        <f>VLOOKUP(A297,'2020 Pricing'!A:C,3,FALSE)</f>
        <v>3200</v>
      </c>
      <c r="G297" s="190">
        <f t="shared" si="23"/>
        <v>0</v>
      </c>
      <c r="H297" s="191">
        <f t="shared" si="24"/>
        <v>0</v>
      </c>
      <c r="I297" s="543">
        <f>_xlfn.XLOOKUP(A297,'SQ00 Conditions'!D:D,'SQ00 Conditions'!H:H,"Not Priced")</f>
        <v>3200</v>
      </c>
      <c r="J297" t="str">
        <f t="shared" si="20"/>
        <v>Same</v>
      </c>
    </row>
    <row r="298" spans="1:10" x14ac:dyDescent="0.2">
      <c r="A298" s="198" t="s">
        <v>352</v>
      </c>
      <c r="B298" s="395">
        <v>730</v>
      </c>
      <c r="C298" s="190">
        <f t="shared" si="21"/>
        <v>0</v>
      </c>
      <c r="D298" s="398">
        <f t="shared" si="22"/>
        <v>0</v>
      </c>
      <c r="E298" s="189">
        <f>VLOOKUP(A298,'2020 Pricing'!A:B,2,FALSE)</f>
        <v>730</v>
      </c>
      <c r="F298" s="189">
        <f>VLOOKUP(A298,'2020 Pricing'!A:C,3,FALSE)</f>
        <v>730</v>
      </c>
      <c r="G298" s="190">
        <f t="shared" si="23"/>
        <v>0</v>
      </c>
      <c r="H298" s="191">
        <f t="shared" si="24"/>
        <v>0</v>
      </c>
      <c r="I298" s="543">
        <f>_xlfn.XLOOKUP(A298,'SQ00 Conditions'!D:D,'SQ00 Conditions'!H:H,"Not Priced")</f>
        <v>730</v>
      </c>
      <c r="J298" t="str">
        <f t="shared" si="20"/>
        <v>Same</v>
      </c>
    </row>
    <row r="299" spans="1:10" x14ac:dyDescent="0.2">
      <c r="A299" s="198" t="s">
        <v>360</v>
      </c>
      <c r="B299" s="395">
        <v>2920</v>
      </c>
      <c r="C299" s="190">
        <f t="shared" si="21"/>
        <v>0</v>
      </c>
      <c r="D299" s="398">
        <f t="shared" si="22"/>
        <v>0</v>
      </c>
      <c r="E299" s="189">
        <f>VLOOKUP(A299,'2020 Pricing'!A:B,2,FALSE)</f>
        <v>2920</v>
      </c>
      <c r="F299" s="189">
        <f>VLOOKUP(A299,'2020 Pricing'!A:C,3,FALSE)</f>
        <v>2920</v>
      </c>
      <c r="G299" s="190">
        <f t="shared" si="23"/>
        <v>0</v>
      </c>
      <c r="H299" s="191">
        <f t="shared" si="24"/>
        <v>0</v>
      </c>
      <c r="I299" s="543">
        <f>_xlfn.XLOOKUP(A299,'SQ00 Conditions'!D:D,'SQ00 Conditions'!H:H,"Not Priced")</f>
        <v>2920</v>
      </c>
      <c r="J299" t="str">
        <f t="shared" si="20"/>
        <v>Same</v>
      </c>
    </row>
    <row r="300" spans="1:10" x14ac:dyDescent="0.2">
      <c r="A300" s="198" t="s">
        <v>285</v>
      </c>
      <c r="B300" s="395">
        <v>1795</v>
      </c>
      <c r="C300" s="190">
        <f t="shared" si="21"/>
        <v>0</v>
      </c>
      <c r="D300" s="398">
        <f t="shared" si="22"/>
        <v>0</v>
      </c>
      <c r="E300" s="189">
        <f>VLOOKUP(A300,'2020 Pricing'!A:B,2,FALSE)</f>
        <v>1795</v>
      </c>
      <c r="F300" s="189">
        <f>VLOOKUP(A300,'2020 Pricing'!A:C,3,FALSE)</f>
        <v>1795</v>
      </c>
      <c r="G300" s="190">
        <f t="shared" si="23"/>
        <v>0</v>
      </c>
      <c r="H300" s="191">
        <f t="shared" si="24"/>
        <v>0</v>
      </c>
      <c r="I300" s="543">
        <f>_xlfn.XLOOKUP(A300,'SQ00 Conditions'!D:D,'SQ00 Conditions'!H:H,"Not Priced")</f>
        <v>1795</v>
      </c>
      <c r="J300" t="str">
        <f t="shared" si="20"/>
        <v>Same</v>
      </c>
    </row>
    <row r="301" spans="1:10" x14ac:dyDescent="0.2">
      <c r="A301" s="198" t="s">
        <v>286</v>
      </c>
      <c r="B301" s="395">
        <v>1705.5</v>
      </c>
      <c r="C301" s="190">
        <f t="shared" si="21"/>
        <v>0</v>
      </c>
      <c r="D301" s="398">
        <f t="shared" si="22"/>
        <v>0</v>
      </c>
      <c r="E301" s="189">
        <f>VLOOKUP(A301,'2020 Pricing'!A:B,2,FALSE)</f>
        <v>1705.5</v>
      </c>
      <c r="F301" s="189">
        <f>VLOOKUP(A301,'2020 Pricing'!A:C,3,FALSE)</f>
        <v>1705.5</v>
      </c>
      <c r="G301" s="190">
        <f t="shared" si="23"/>
        <v>0</v>
      </c>
      <c r="H301" s="191">
        <f t="shared" si="24"/>
        <v>0</v>
      </c>
      <c r="I301" s="543">
        <f>_xlfn.XLOOKUP(A301,'SQ00 Conditions'!D:D,'SQ00 Conditions'!H:H,"Not Priced")</f>
        <v>1705.5</v>
      </c>
      <c r="J301" t="str">
        <f t="shared" si="20"/>
        <v>Same</v>
      </c>
    </row>
    <row r="302" spans="1:10" x14ac:dyDescent="0.2">
      <c r="A302" s="198" t="s">
        <v>288</v>
      </c>
      <c r="B302" s="395">
        <v>1525.67</v>
      </c>
      <c r="C302" s="190">
        <f t="shared" si="21"/>
        <v>0</v>
      </c>
      <c r="D302" s="398">
        <f t="shared" si="22"/>
        <v>0</v>
      </c>
      <c r="E302" s="189">
        <f>VLOOKUP(A302,'2020 Pricing'!A:B,2,FALSE)</f>
        <v>1525.67</v>
      </c>
      <c r="F302" s="189">
        <f>VLOOKUP(A302,'2020 Pricing'!A:C,3,FALSE)</f>
        <v>1525.67</v>
      </c>
      <c r="G302" s="190">
        <f t="shared" si="23"/>
        <v>0</v>
      </c>
      <c r="H302" s="191">
        <f t="shared" si="24"/>
        <v>0</v>
      </c>
      <c r="I302" s="543">
        <f>_xlfn.XLOOKUP(A302,'SQ00 Conditions'!D:D,'SQ00 Conditions'!H:H,"Not Priced")</f>
        <v>1525.67</v>
      </c>
      <c r="J302" t="str">
        <f t="shared" si="20"/>
        <v>Same</v>
      </c>
    </row>
    <row r="303" spans="1:10" x14ac:dyDescent="0.2">
      <c r="A303" s="198" t="s">
        <v>290</v>
      </c>
      <c r="B303" s="395">
        <v>1436</v>
      </c>
      <c r="C303" s="190">
        <f t="shared" si="21"/>
        <v>0</v>
      </c>
      <c r="D303" s="398">
        <f t="shared" si="22"/>
        <v>0</v>
      </c>
      <c r="E303" s="189">
        <f>VLOOKUP(A303,'2020 Pricing'!A:B,2,FALSE)</f>
        <v>1436</v>
      </c>
      <c r="F303" s="189">
        <f>VLOOKUP(A303,'2020 Pricing'!A:C,3,FALSE)</f>
        <v>1436</v>
      </c>
      <c r="G303" s="190">
        <f t="shared" si="23"/>
        <v>0</v>
      </c>
      <c r="H303" s="191">
        <f t="shared" si="24"/>
        <v>0</v>
      </c>
      <c r="I303" s="543">
        <f>_xlfn.XLOOKUP(A303,'SQ00 Conditions'!D:D,'SQ00 Conditions'!H:H,"Not Priced")</f>
        <v>1436</v>
      </c>
      <c r="J303" t="str">
        <f t="shared" si="20"/>
        <v>Same</v>
      </c>
    </row>
    <row r="304" spans="1:10" x14ac:dyDescent="0.2">
      <c r="A304" s="198" t="s">
        <v>292</v>
      </c>
      <c r="B304" s="395">
        <v>1310.4000000000001</v>
      </c>
      <c r="C304" s="190">
        <f t="shared" si="21"/>
        <v>0</v>
      </c>
      <c r="D304" s="398">
        <f t="shared" si="22"/>
        <v>0</v>
      </c>
      <c r="E304" s="189">
        <f>VLOOKUP(A304,'2020 Pricing'!A:B,2,FALSE)</f>
        <v>1310.4000000000001</v>
      </c>
      <c r="F304" s="189">
        <f>VLOOKUP(A304,'2020 Pricing'!A:C,3,FALSE)</f>
        <v>1310.4000000000001</v>
      </c>
      <c r="G304" s="190">
        <f t="shared" si="23"/>
        <v>0</v>
      </c>
      <c r="H304" s="191">
        <f t="shared" si="24"/>
        <v>0</v>
      </c>
      <c r="I304" s="543">
        <f>_xlfn.XLOOKUP(A304,'SQ00 Conditions'!D:D,'SQ00 Conditions'!H:H,"Not Priced")</f>
        <v>1310.4000000000001</v>
      </c>
      <c r="J304" t="str">
        <f t="shared" si="20"/>
        <v>Same</v>
      </c>
    </row>
    <row r="305" spans="1:10" x14ac:dyDescent="0.2">
      <c r="A305" s="198" t="s">
        <v>879</v>
      </c>
      <c r="B305" s="395">
        <v>815</v>
      </c>
      <c r="C305" s="190">
        <f t="shared" si="21"/>
        <v>0</v>
      </c>
      <c r="D305" s="398">
        <f t="shared" si="22"/>
        <v>0</v>
      </c>
      <c r="E305" s="189">
        <f>VLOOKUP(A305,'2020 Pricing'!A:B,2,FALSE)</f>
        <v>815</v>
      </c>
      <c r="F305" s="189">
        <f>VLOOKUP(A305,'2020 Pricing'!A:C,3,FALSE)</f>
        <v>815</v>
      </c>
      <c r="G305" s="190">
        <f t="shared" si="23"/>
        <v>0</v>
      </c>
      <c r="H305" s="191">
        <f t="shared" si="24"/>
        <v>0</v>
      </c>
      <c r="I305" s="543">
        <f>_xlfn.XLOOKUP(A305,'SQ00 Conditions'!D:D,'SQ00 Conditions'!H:H,"Not Priced")</f>
        <v>815</v>
      </c>
      <c r="J305" t="str">
        <f t="shared" si="20"/>
        <v>Same</v>
      </c>
    </row>
    <row r="306" spans="1:10" x14ac:dyDescent="0.2">
      <c r="A306" s="198" t="s">
        <v>885</v>
      </c>
      <c r="B306" s="395">
        <v>1775</v>
      </c>
      <c r="C306" s="190">
        <f t="shared" si="21"/>
        <v>0</v>
      </c>
      <c r="D306" s="398">
        <f t="shared" si="22"/>
        <v>0</v>
      </c>
      <c r="E306" s="189">
        <f>VLOOKUP(A306,'2020 Pricing'!A:B,2,FALSE)</f>
        <v>1775</v>
      </c>
      <c r="F306" s="189">
        <f>VLOOKUP(A306,'2020 Pricing'!A:C,3,FALSE)</f>
        <v>1775</v>
      </c>
      <c r="G306" s="190">
        <f t="shared" si="23"/>
        <v>0</v>
      </c>
      <c r="H306" s="191">
        <f t="shared" si="24"/>
        <v>0</v>
      </c>
      <c r="I306" s="543">
        <f>_xlfn.XLOOKUP(A306,'SQ00 Conditions'!D:D,'SQ00 Conditions'!H:H,"Not Priced")</f>
        <v>1775</v>
      </c>
      <c r="J306" t="str">
        <f t="shared" si="20"/>
        <v>Same</v>
      </c>
    </row>
    <row r="307" spans="1:10" x14ac:dyDescent="0.2">
      <c r="A307" s="198" t="s">
        <v>891</v>
      </c>
      <c r="B307" s="395">
        <v>190</v>
      </c>
      <c r="C307" s="190">
        <f t="shared" si="21"/>
        <v>0</v>
      </c>
      <c r="D307" s="398">
        <f t="shared" si="22"/>
        <v>0</v>
      </c>
      <c r="E307" s="189">
        <f>VLOOKUP(A307,'2020 Pricing'!A:B,2,FALSE)</f>
        <v>190</v>
      </c>
      <c r="F307" s="189">
        <f>VLOOKUP(A307,'2020 Pricing'!A:C,3,FALSE)</f>
        <v>190</v>
      </c>
      <c r="G307" s="190">
        <f t="shared" si="23"/>
        <v>0</v>
      </c>
      <c r="H307" s="191">
        <f t="shared" si="24"/>
        <v>0</v>
      </c>
      <c r="I307" s="543">
        <f>_xlfn.XLOOKUP(A307,'SQ00 Conditions'!D:D,'SQ00 Conditions'!H:H,"Not Priced")</f>
        <v>190</v>
      </c>
      <c r="J307" t="str">
        <f t="shared" si="20"/>
        <v>Same</v>
      </c>
    </row>
    <row r="308" spans="1:10" x14ac:dyDescent="0.2">
      <c r="A308" s="198" t="s">
        <v>897</v>
      </c>
      <c r="B308" s="395">
        <v>3920</v>
      </c>
      <c r="C308" s="190">
        <f t="shared" si="21"/>
        <v>0</v>
      </c>
      <c r="D308" s="398">
        <f t="shared" si="22"/>
        <v>0</v>
      </c>
      <c r="E308" s="189">
        <f>VLOOKUP(A308,'2020 Pricing'!A:B,2,FALSE)</f>
        <v>3920</v>
      </c>
      <c r="F308" s="189">
        <f>VLOOKUP(A308,'2020 Pricing'!A:C,3,FALSE)</f>
        <v>3920</v>
      </c>
      <c r="G308" s="190">
        <f t="shared" si="23"/>
        <v>0</v>
      </c>
      <c r="H308" s="191">
        <f t="shared" si="24"/>
        <v>0</v>
      </c>
      <c r="I308" s="543">
        <f>_xlfn.XLOOKUP(A308,'SQ00 Conditions'!D:D,'SQ00 Conditions'!H:H,"Not Priced")</f>
        <v>3920</v>
      </c>
      <c r="J308" t="str">
        <f t="shared" si="20"/>
        <v>Same</v>
      </c>
    </row>
    <row r="309" spans="1:10" x14ac:dyDescent="0.2">
      <c r="A309" s="198" t="s">
        <v>905</v>
      </c>
      <c r="B309" s="395">
        <v>1155</v>
      </c>
      <c r="C309" s="190">
        <f t="shared" si="21"/>
        <v>55</v>
      </c>
      <c r="D309" s="398">
        <f t="shared" si="22"/>
        <v>4.7619047619047616E-2</v>
      </c>
      <c r="E309" s="189">
        <f>VLOOKUP(A309,'2020 Pricing'!A:B,2,FALSE)</f>
        <v>1100</v>
      </c>
      <c r="F309" s="189">
        <f>VLOOKUP(A309,'2020 Pricing'!A:C,3,FALSE)</f>
        <v>1100</v>
      </c>
      <c r="G309" s="190">
        <f t="shared" si="23"/>
        <v>0</v>
      </c>
      <c r="H309" s="191">
        <f t="shared" si="24"/>
        <v>0</v>
      </c>
      <c r="I309" s="543">
        <f>_xlfn.XLOOKUP(A309,'SQ00 Conditions'!D:D,'SQ00 Conditions'!H:H,"Not Priced")</f>
        <v>1155</v>
      </c>
      <c r="J309" t="str">
        <f t="shared" si="20"/>
        <v>Same</v>
      </c>
    </row>
    <row r="310" spans="1:10" x14ac:dyDescent="0.2">
      <c r="A310" s="198" t="s">
        <v>906</v>
      </c>
      <c r="B310" s="395">
        <v>1943</v>
      </c>
      <c r="C310" s="190">
        <f t="shared" si="21"/>
        <v>93</v>
      </c>
      <c r="D310" s="398">
        <f t="shared" si="22"/>
        <v>4.7864127637673698E-2</v>
      </c>
      <c r="E310" s="189">
        <f>VLOOKUP(A310,'2020 Pricing'!A:B,2,FALSE)</f>
        <v>1850</v>
      </c>
      <c r="F310" s="189">
        <f>VLOOKUP(A310,'2020 Pricing'!A:C,3,FALSE)</f>
        <v>1850</v>
      </c>
      <c r="G310" s="190">
        <f t="shared" si="23"/>
        <v>0</v>
      </c>
      <c r="H310" s="191">
        <f t="shared" si="24"/>
        <v>0</v>
      </c>
      <c r="I310" s="543">
        <f>_xlfn.XLOOKUP(A310,'SQ00 Conditions'!D:D,'SQ00 Conditions'!H:H,"Not Priced")</f>
        <v>1943</v>
      </c>
      <c r="J310" t="str">
        <f t="shared" si="20"/>
        <v>Same</v>
      </c>
    </row>
    <row r="311" spans="1:10" x14ac:dyDescent="0.2">
      <c r="A311" s="198" t="s">
        <v>227</v>
      </c>
      <c r="B311" s="395">
        <v>395</v>
      </c>
      <c r="C311" s="190">
        <f t="shared" si="21"/>
        <v>0</v>
      </c>
      <c r="D311" s="398">
        <f t="shared" si="22"/>
        <v>0</v>
      </c>
      <c r="E311" s="189">
        <f>VLOOKUP(A311,'2020 Pricing'!A:B,2,FALSE)</f>
        <v>395</v>
      </c>
      <c r="F311" s="189">
        <f>VLOOKUP(A311,'2020 Pricing'!A:C,3,FALSE)</f>
        <v>395</v>
      </c>
      <c r="G311" s="190">
        <f t="shared" si="23"/>
        <v>0</v>
      </c>
      <c r="H311" s="191">
        <f t="shared" si="24"/>
        <v>0</v>
      </c>
      <c r="I311" s="543">
        <f>_xlfn.XLOOKUP(A311,'SQ00 Conditions'!D:D,'SQ00 Conditions'!H:H,"Not Priced")</f>
        <v>395</v>
      </c>
      <c r="J311" t="str">
        <f t="shared" si="20"/>
        <v>Same</v>
      </c>
    </row>
    <row r="312" spans="1:10" x14ac:dyDescent="0.2">
      <c r="A312" s="198" t="s">
        <v>228</v>
      </c>
      <c r="B312" s="395">
        <v>375.5</v>
      </c>
      <c r="C312" s="190">
        <f t="shared" si="21"/>
        <v>0</v>
      </c>
      <c r="D312" s="398">
        <f t="shared" si="22"/>
        <v>0</v>
      </c>
      <c r="E312" s="189">
        <f>VLOOKUP(A312,'2020 Pricing'!A:B,2,FALSE)</f>
        <v>375.5</v>
      </c>
      <c r="F312" s="189">
        <f>VLOOKUP(A312,'2020 Pricing'!A:C,3,FALSE)</f>
        <v>375.5</v>
      </c>
      <c r="G312" s="190">
        <f t="shared" si="23"/>
        <v>0</v>
      </c>
      <c r="H312" s="191">
        <f t="shared" si="24"/>
        <v>0</v>
      </c>
      <c r="I312" s="543">
        <f>_xlfn.XLOOKUP(A312,'SQ00 Conditions'!D:D,'SQ00 Conditions'!H:H,"Not Priced")</f>
        <v>375.5</v>
      </c>
      <c r="J312" t="str">
        <f t="shared" si="20"/>
        <v>Same</v>
      </c>
    </row>
    <row r="313" spans="1:10" x14ac:dyDescent="0.2">
      <c r="A313" s="198" t="s">
        <v>230</v>
      </c>
      <c r="B313" s="395">
        <v>335.67</v>
      </c>
      <c r="C313" s="190">
        <f t="shared" si="21"/>
        <v>0</v>
      </c>
      <c r="D313" s="398">
        <f t="shared" si="22"/>
        <v>0</v>
      </c>
      <c r="E313" s="189">
        <f>VLOOKUP(A313,'2020 Pricing'!A:B,2,FALSE)</f>
        <v>335.67</v>
      </c>
      <c r="F313" s="189">
        <f>VLOOKUP(A313,'2020 Pricing'!A:C,3,FALSE)</f>
        <v>335.67</v>
      </c>
      <c r="G313" s="190">
        <f t="shared" si="23"/>
        <v>0</v>
      </c>
      <c r="H313" s="191">
        <f t="shared" si="24"/>
        <v>0</v>
      </c>
      <c r="I313" s="543">
        <f>_xlfn.XLOOKUP(A313,'SQ00 Conditions'!D:D,'SQ00 Conditions'!H:H,"Not Priced")</f>
        <v>335.67</v>
      </c>
      <c r="J313" t="str">
        <f t="shared" si="20"/>
        <v>Same</v>
      </c>
    </row>
    <row r="314" spans="1:10" x14ac:dyDescent="0.2">
      <c r="A314" s="198" t="s">
        <v>234</v>
      </c>
      <c r="B314" s="395">
        <v>395</v>
      </c>
      <c r="C314" s="190">
        <f t="shared" si="21"/>
        <v>0</v>
      </c>
      <c r="D314" s="398">
        <f t="shared" si="22"/>
        <v>0</v>
      </c>
      <c r="E314" s="189">
        <f>VLOOKUP(A314,'2020 Pricing'!A:B,2,FALSE)</f>
        <v>395</v>
      </c>
      <c r="F314" s="189">
        <f>VLOOKUP(A314,'2020 Pricing'!A:C,3,FALSE)</f>
        <v>395</v>
      </c>
      <c r="G314" s="190">
        <f t="shared" si="23"/>
        <v>0</v>
      </c>
      <c r="H314" s="191">
        <f t="shared" si="24"/>
        <v>0</v>
      </c>
      <c r="I314" s="543">
        <f>_xlfn.XLOOKUP(A314,'SQ00 Conditions'!D:D,'SQ00 Conditions'!H:H,"Not Priced")</f>
        <v>395</v>
      </c>
      <c r="J314" t="str">
        <f t="shared" si="20"/>
        <v>Same</v>
      </c>
    </row>
    <row r="315" spans="1:10" x14ac:dyDescent="0.2">
      <c r="A315" s="198" t="s">
        <v>235</v>
      </c>
      <c r="B315" s="395">
        <v>375.5</v>
      </c>
      <c r="C315" s="190">
        <f t="shared" si="21"/>
        <v>0</v>
      </c>
      <c r="D315" s="398">
        <f t="shared" si="22"/>
        <v>0</v>
      </c>
      <c r="E315" s="189">
        <f>VLOOKUP(A315,'2020 Pricing'!A:B,2,FALSE)</f>
        <v>375.5</v>
      </c>
      <c r="F315" s="189">
        <f>VLOOKUP(A315,'2020 Pricing'!A:C,3,FALSE)</f>
        <v>375.5</v>
      </c>
      <c r="G315" s="190">
        <f t="shared" si="23"/>
        <v>0</v>
      </c>
      <c r="H315" s="191">
        <f t="shared" si="24"/>
        <v>0</v>
      </c>
      <c r="I315" s="543">
        <f>_xlfn.XLOOKUP(A315,'SQ00 Conditions'!D:D,'SQ00 Conditions'!H:H,"Not Priced")</f>
        <v>375.5</v>
      </c>
      <c r="J315" t="str">
        <f t="shared" si="20"/>
        <v>Same</v>
      </c>
    </row>
    <row r="316" spans="1:10" x14ac:dyDescent="0.2">
      <c r="A316" s="198" t="s">
        <v>237</v>
      </c>
      <c r="B316" s="395">
        <v>335.67</v>
      </c>
      <c r="C316" s="190">
        <f t="shared" si="21"/>
        <v>0</v>
      </c>
      <c r="D316" s="398">
        <f t="shared" si="22"/>
        <v>0</v>
      </c>
      <c r="E316" s="189">
        <f>VLOOKUP(A316,'2020 Pricing'!A:B,2,FALSE)</f>
        <v>335.67</v>
      </c>
      <c r="F316" s="189">
        <f>VLOOKUP(A316,'2020 Pricing'!A:C,3,FALSE)</f>
        <v>335.67</v>
      </c>
      <c r="G316" s="190">
        <f t="shared" si="23"/>
        <v>0</v>
      </c>
      <c r="H316" s="191">
        <f t="shared" si="24"/>
        <v>0</v>
      </c>
      <c r="I316" s="543">
        <f>_xlfn.XLOOKUP(A316,'SQ00 Conditions'!D:D,'SQ00 Conditions'!H:H,"Not Priced")</f>
        <v>335.67</v>
      </c>
      <c r="J316" t="str">
        <f t="shared" si="20"/>
        <v>Same</v>
      </c>
    </row>
    <row r="317" spans="1:10" x14ac:dyDescent="0.2">
      <c r="A317" s="198" t="s">
        <v>314</v>
      </c>
      <c r="B317" s="395">
        <v>620</v>
      </c>
      <c r="C317" s="190">
        <f t="shared" si="21"/>
        <v>0</v>
      </c>
      <c r="D317" s="398">
        <f t="shared" si="22"/>
        <v>0</v>
      </c>
      <c r="E317" s="189">
        <f>VLOOKUP(A317,'2020 Pricing'!A:B,2,FALSE)</f>
        <v>620</v>
      </c>
      <c r="F317" s="189">
        <f>VLOOKUP(A317,'2020 Pricing'!A:C,3,FALSE)</f>
        <v>620</v>
      </c>
      <c r="G317" s="190">
        <f t="shared" si="23"/>
        <v>0</v>
      </c>
      <c r="H317" s="191">
        <f t="shared" si="24"/>
        <v>0</v>
      </c>
      <c r="I317" s="543">
        <f>_xlfn.XLOOKUP(A317,'SQ00 Conditions'!D:D,'SQ00 Conditions'!H:H,"Not Priced")</f>
        <v>620</v>
      </c>
      <c r="J317" t="str">
        <f t="shared" si="20"/>
        <v>Same</v>
      </c>
    </row>
    <row r="318" spans="1:10" x14ac:dyDescent="0.2">
      <c r="A318" s="198" t="s">
        <v>315</v>
      </c>
      <c r="B318" s="395">
        <v>589</v>
      </c>
      <c r="C318" s="190">
        <f t="shared" si="21"/>
        <v>0</v>
      </c>
      <c r="D318" s="398">
        <f t="shared" si="22"/>
        <v>0</v>
      </c>
      <c r="E318" s="189">
        <f>VLOOKUP(A318,'2020 Pricing'!A:B,2,FALSE)</f>
        <v>589</v>
      </c>
      <c r="F318" s="189">
        <f>VLOOKUP(A318,'2020 Pricing'!A:C,3,FALSE)</f>
        <v>589</v>
      </c>
      <c r="G318" s="190">
        <f t="shared" si="23"/>
        <v>0</v>
      </c>
      <c r="H318" s="191">
        <f t="shared" si="24"/>
        <v>0</v>
      </c>
      <c r="I318" s="543">
        <f>_xlfn.XLOOKUP(A318,'SQ00 Conditions'!D:D,'SQ00 Conditions'!H:H,"Not Priced")</f>
        <v>589</v>
      </c>
      <c r="J318" t="str">
        <f t="shared" si="20"/>
        <v>Same</v>
      </c>
    </row>
    <row r="319" spans="1:10" x14ac:dyDescent="0.2">
      <c r="A319" s="198" t="s">
        <v>317</v>
      </c>
      <c r="B319" s="395">
        <v>527</v>
      </c>
      <c r="C319" s="190">
        <f t="shared" si="21"/>
        <v>0</v>
      </c>
      <c r="D319" s="398">
        <f t="shared" si="22"/>
        <v>0</v>
      </c>
      <c r="E319" s="189">
        <f>VLOOKUP(A319,'2020 Pricing'!A:B,2,FALSE)</f>
        <v>527</v>
      </c>
      <c r="F319" s="189">
        <f>VLOOKUP(A319,'2020 Pricing'!A:C,3,FALSE)</f>
        <v>527</v>
      </c>
      <c r="G319" s="190">
        <f t="shared" si="23"/>
        <v>0</v>
      </c>
      <c r="H319" s="191">
        <f t="shared" si="24"/>
        <v>0</v>
      </c>
      <c r="I319" s="543">
        <f>_xlfn.XLOOKUP(A319,'SQ00 Conditions'!D:D,'SQ00 Conditions'!H:H,"Not Priced")</f>
        <v>527</v>
      </c>
      <c r="J319" t="str">
        <f t="shared" si="20"/>
        <v>Same</v>
      </c>
    </row>
    <row r="320" spans="1:10" x14ac:dyDescent="0.2">
      <c r="A320" s="198" t="s">
        <v>336</v>
      </c>
      <c r="B320" s="395">
        <v>1400</v>
      </c>
      <c r="C320" s="190">
        <f t="shared" si="21"/>
        <v>0</v>
      </c>
      <c r="D320" s="398">
        <f t="shared" si="22"/>
        <v>0</v>
      </c>
      <c r="E320" s="189">
        <f>VLOOKUP(A320,'2020 Pricing'!A:B,2,FALSE)</f>
        <v>1400</v>
      </c>
      <c r="F320" s="189">
        <f>VLOOKUP(A320,'2020 Pricing'!A:C,3,FALSE)</f>
        <v>1400</v>
      </c>
      <c r="G320" s="190">
        <f t="shared" si="23"/>
        <v>0</v>
      </c>
      <c r="H320" s="191">
        <f t="shared" si="24"/>
        <v>0</v>
      </c>
      <c r="I320" s="543">
        <f>_xlfn.XLOOKUP(A320,'SQ00 Conditions'!D:D,'SQ00 Conditions'!H:H,"Not Priced")</f>
        <v>1400</v>
      </c>
      <c r="J320" t="str">
        <f t="shared" si="20"/>
        <v>Same</v>
      </c>
    </row>
    <row r="321" spans="1:10" x14ac:dyDescent="0.2">
      <c r="A321" s="198" t="s">
        <v>337</v>
      </c>
      <c r="B321" s="395">
        <v>1330</v>
      </c>
      <c r="C321" s="190">
        <f t="shared" si="21"/>
        <v>0</v>
      </c>
      <c r="D321" s="398">
        <f t="shared" si="22"/>
        <v>0</v>
      </c>
      <c r="E321" s="189">
        <f>VLOOKUP(A321,'2020 Pricing'!A:B,2,FALSE)</f>
        <v>1330</v>
      </c>
      <c r="F321" s="189">
        <f>VLOOKUP(A321,'2020 Pricing'!A:C,3,FALSE)</f>
        <v>1330</v>
      </c>
      <c r="G321" s="190">
        <f t="shared" si="23"/>
        <v>0</v>
      </c>
      <c r="H321" s="191">
        <f t="shared" si="24"/>
        <v>0</v>
      </c>
      <c r="I321" s="543">
        <f>_xlfn.XLOOKUP(A321,'SQ00 Conditions'!D:D,'SQ00 Conditions'!H:H,"Not Priced")</f>
        <v>1330</v>
      </c>
      <c r="J321" t="str">
        <f t="shared" si="20"/>
        <v>Same</v>
      </c>
    </row>
    <row r="322" spans="1:10" x14ac:dyDescent="0.2">
      <c r="A322" s="198" t="s">
        <v>339</v>
      </c>
      <c r="B322" s="395">
        <v>1190</v>
      </c>
      <c r="C322" s="190">
        <f t="shared" si="21"/>
        <v>0</v>
      </c>
      <c r="D322" s="398">
        <f t="shared" si="22"/>
        <v>0</v>
      </c>
      <c r="E322" s="189">
        <f>VLOOKUP(A322,'2020 Pricing'!A:B,2,FALSE)</f>
        <v>1190</v>
      </c>
      <c r="F322" s="189">
        <f>VLOOKUP(A322,'2020 Pricing'!A:C,3,FALSE)</f>
        <v>1190</v>
      </c>
      <c r="G322" s="190">
        <f t="shared" si="23"/>
        <v>0</v>
      </c>
      <c r="H322" s="191">
        <f t="shared" si="24"/>
        <v>0</v>
      </c>
      <c r="I322" s="543">
        <f>_xlfn.XLOOKUP(A322,'SQ00 Conditions'!D:D,'SQ00 Conditions'!H:H,"Not Priced")</f>
        <v>1190</v>
      </c>
      <c r="J322" t="str">
        <f t="shared" ref="J322:J385" si="25">IF(I322=B322,"Same","Changed")</f>
        <v>Same</v>
      </c>
    </row>
    <row r="323" spans="1:10" x14ac:dyDescent="0.2">
      <c r="A323" s="198" t="s">
        <v>341</v>
      </c>
      <c r="B323" s="395">
        <v>1120</v>
      </c>
      <c r="C323" s="190">
        <f t="shared" si="21"/>
        <v>0</v>
      </c>
      <c r="D323" s="398">
        <f t="shared" si="22"/>
        <v>0</v>
      </c>
      <c r="E323" s="189">
        <f>VLOOKUP(A323,'2020 Pricing'!A:B,2,FALSE)</f>
        <v>1120</v>
      </c>
      <c r="F323" s="189">
        <f>VLOOKUP(A323,'2020 Pricing'!A:C,3,FALSE)</f>
        <v>1120</v>
      </c>
      <c r="G323" s="190">
        <f t="shared" si="23"/>
        <v>0</v>
      </c>
      <c r="H323" s="191">
        <f t="shared" si="24"/>
        <v>0</v>
      </c>
      <c r="I323" s="543">
        <f>_xlfn.XLOOKUP(A323,'SQ00 Conditions'!D:D,'SQ00 Conditions'!H:H,"Not Priced")</f>
        <v>1120</v>
      </c>
      <c r="J323" t="str">
        <f t="shared" si="25"/>
        <v>Same</v>
      </c>
    </row>
    <row r="324" spans="1:10" x14ac:dyDescent="0.2">
      <c r="A324" s="198" t="s">
        <v>343</v>
      </c>
      <c r="B324" s="395">
        <v>1022</v>
      </c>
      <c r="C324" s="190">
        <f t="shared" si="21"/>
        <v>0</v>
      </c>
      <c r="D324" s="398">
        <f t="shared" si="22"/>
        <v>0</v>
      </c>
      <c r="E324" s="189">
        <f>VLOOKUP(A324,'2020 Pricing'!A:B,2,FALSE)</f>
        <v>1022</v>
      </c>
      <c r="F324" s="189">
        <f>VLOOKUP(A324,'2020 Pricing'!A:C,3,FALSE)</f>
        <v>1022</v>
      </c>
      <c r="G324" s="190">
        <f t="shared" si="23"/>
        <v>0</v>
      </c>
      <c r="H324" s="191">
        <f t="shared" si="24"/>
        <v>0</v>
      </c>
      <c r="I324" s="543">
        <f>_xlfn.XLOOKUP(A324,'SQ00 Conditions'!D:D,'SQ00 Conditions'!H:H,"Not Priced")</f>
        <v>1022</v>
      </c>
      <c r="J324" t="str">
        <f t="shared" si="25"/>
        <v>Same</v>
      </c>
    </row>
    <row r="325" spans="1:10" x14ac:dyDescent="0.2">
      <c r="A325" s="198" t="s">
        <v>1707</v>
      </c>
      <c r="B325" s="395">
        <v>113</v>
      </c>
      <c r="C325" s="190" t="e">
        <f t="shared" si="21"/>
        <v>#N/A</v>
      </c>
      <c r="D325" s="398" t="e">
        <f t="shared" si="22"/>
        <v>#N/A</v>
      </c>
      <c r="E325" s="189" t="e">
        <f>VLOOKUP(A325,'2020 Pricing'!A:B,2,FALSE)</f>
        <v>#N/A</v>
      </c>
      <c r="F325" s="189" t="e">
        <f>VLOOKUP(A325,'2020 Pricing'!A:C,3,FALSE)</f>
        <v>#N/A</v>
      </c>
      <c r="G325" s="190" t="e">
        <f t="shared" si="23"/>
        <v>#N/A</v>
      </c>
      <c r="H325" s="191" t="e">
        <f t="shared" si="24"/>
        <v>#N/A</v>
      </c>
      <c r="I325" s="543">
        <f>_xlfn.XLOOKUP(A325,'SQ00 Conditions'!D:D,'SQ00 Conditions'!H:H,"Not Priced")</f>
        <v>113</v>
      </c>
      <c r="J325" t="str">
        <f t="shared" si="25"/>
        <v>Same</v>
      </c>
    </row>
    <row r="326" spans="1:10" x14ac:dyDescent="0.2">
      <c r="A326" s="198" t="s">
        <v>1708</v>
      </c>
      <c r="B326" s="395">
        <v>96</v>
      </c>
      <c r="C326" s="190" t="e">
        <f t="shared" ref="C326:C389" si="26">B326-E326</f>
        <v>#N/A</v>
      </c>
      <c r="D326" s="398" t="e">
        <f t="shared" ref="D326:D389" si="27">C326/B326</f>
        <v>#N/A</v>
      </c>
      <c r="E326" s="189" t="e">
        <f>VLOOKUP(A326,'2020 Pricing'!A:B,2,FALSE)</f>
        <v>#N/A</v>
      </c>
      <c r="F326" s="189" t="e">
        <f>VLOOKUP(A326,'2020 Pricing'!A:C,3,FALSE)</f>
        <v>#N/A</v>
      </c>
      <c r="G326" s="190" t="e">
        <f t="shared" ref="G326:G389" si="28">E326-F326</f>
        <v>#N/A</v>
      </c>
      <c r="H326" s="191" t="e">
        <f t="shared" ref="H326:H389" si="29">G326/F326</f>
        <v>#N/A</v>
      </c>
      <c r="I326" s="543">
        <f>_xlfn.XLOOKUP(A326,'SQ00 Conditions'!D:D,'SQ00 Conditions'!H:H,"Not Priced")</f>
        <v>96</v>
      </c>
      <c r="J326" t="str">
        <f t="shared" si="25"/>
        <v>Same</v>
      </c>
    </row>
    <row r="327" spans="1:10" x14ac:dyDescent="0.2">
      <c r="A327" s="198" t="s">
        <v>1709</v>
      </c>
      <c r="B327" s="395">
        <v>215</v>
      </c>
      <c r="C327" s="190" t="e">
        <f t="shared" si="26"/>
        <v>#N/A</v>
      </c>
      <c r="D327" s="398" t="e">
        <f t="shared" si="27"/>
        <v>#N/A</v>
      </c>
      <c r="E327" s="189" t="e">
        <f>VLOOKUP(A327,'2020 Pricing'!A:B,2,FALSE)</f>
        <v>#N/A</v>
      </c>
      <c r="F327" s="189" t="e">
        <f>VLOOKUP(A327,'2020 Pricing'!A:C,3,FALSE)</f>
        <v>#N/A</v>
      </c>
      <c r="G327" s="190" t="e">
        <f t="shared" si="28"/>
        <v>#N/A</v>
      </c>
      <c r="H327" s="191" t="e">
        <f t="shared" si="29"/>
        <v>#N/A</v>
      </c>
      <c r="I327" s="543">
        <f>_xlfn.XLOOKUP(A327,'SQ00 Conditions'!D:D,'SQ00 Conditions'!H:H,"Not Priced")</f>
        <v>215</v>
      </c>
      <c r="J327" t="str">
        <f t="shared" si="25"/>
        <v>Same</v>
      </c>
    </row>
    <row r="328" spans="1:10" x14ac:dyDescent="0.2">
      <c r="A328" s="198" t="s">
        <v>1710</v>
      </c>
      <c r="B328" s="395">
        <v>192</v>
      </c>
      <c r="C328" s="190" t="e">
        <f t="shared" si="26"/>
        <v>#N/A</v>
      </c>
      <c r="D328" s="398" t="e">
        <f t="shared" si="27"/>
        <v>#N/A</v>
      </c>
      <c r="E328" s="189" t="e">
        <f>VLOOKUP(A328,'2020 Pricing'!A:B,2,FALSE)</f>
        <v>#N/A</v>
      </c>
      <c r="F328" s="189" t="e">
        <f>VLOOKUP(A328,'2020 Pricing'!A:C,3,FALSE)</f>
        <v>#N/A</v>
      </c>
      <c r="G328" s="190" t="e">
        <f t="shared" si="28"/>
        <v>#N/A</v>
      </c>
      <c r="H328" s="191" t="e">
        <f t="shared" si="29"/>
        <v>#N/A</v>
      </c>
      <c r="I328" s="543">
        <f>_xlfn.XLOOKUP(A328,'SQ00 Conditions'!D:D,'SQ00 Conditions'!H:H,"Not Priced")</f>
        <v>192</v>
      </c>
      <c r="J328" t="str">
        <f t="shared" si="25"/>
        <v>Same</v>
      </c>
    </row>
    <row r="329" spans="1:10" x14ac:dyDescent="0.2">
      <c r="A329" s="198" t="s">
        <v>1711</v>
      </c>
      <c r="B329" s="395">
        <v>396</v>
      </c>
      <c r="C329" s="190" t="e">
        <f t="shared" si="26"/>
        <v>#N/A</v>
      </c>
      <c r="D329" s="398" t="e">
        <f t="shared" si="27"/>
        <v>#N/A</v>
      </c>
      <c r="E329" s="189" t="e">
        <f>VLOOKUP(A329,'2020 Pricing'!A:B,2,FALSE)</f>
        <v>#N/A</v>
      </c>
      <c r="F329" s="189" t="e">
        <f>VLOOKUP(A329,'2020 Pricing'!A:C,3,FALSE)</f>
        <v>#N/A</v>
      </c>
      <c r="G329" s="190" t="e">
        <f t="shared" si="28"/>
        <v>#N/A</v>
      </c>
      <c r="H329" s="191" t="e">
        <f t="shared" si="29"/>
        <v>#N/A</v>
      </c>
      <c r="I329" s="543">
        <f>_xlfn.XLOOKUP(A329,'SQ00 Conditions'!D:D,'SQ00 Conditions'!H:H,"Not Priced")</f>
        <v>396</v>
      </c>
      <c r="J329" t="str">
        <f t="shared" si="25"/>
        <v>Same</v>
      </c>
    </row>
    <row r="330" spans="1:10" x14ac:dyDescent="0.2">
      <c r="A330" s="198" t="s">
        <v>1712</v>
      </c>
      <c r="B330" s="395">
        <v>384</v>
      </c>
      <c r="C330" s="190" t="e">
        <f t="shared" si="26"/>
        <v>#N/A</v>
      </c>
      <c r="D330" s="398" t="e">
        <f t="shared" si="27"/>
        <v>#N/A</v>
      </c>
      <c r="E330" s="189" t="e">
        <f>VLOOKUP(A330,'2020 Pricing'!A:B,2,FALSE)</f>
        <v>#N/A</v>
      </c>
      <c r="F330" s="189" t="e">
        <f>VLOOKUP(A330,'2020 Pricing'!A:C,3,FALSE)</f>
        <v>#N/A</v>
      </c>
      <c r="G330" s="190" t="e">
        <f t="shared" si="28"/>
        <v>#N/A</v>
      </c>
      <c r="H330" s="191" t="e">
        <f t="shared" si="29"/>
        <v>#N/A</v>
      </c>
      <c r="I330" s="543">
        <f>_xlfn.XLOOKUP(A330,'SQ00 Conditions'!D:D,'SQ00 Conditions'!H:H,"Not Priced")</f>
        <v>384</v>
      </c>
      <c r="J330" t="str">
        <f t="shared" si="25"/>
        <v>Same</v>
      </c>
    </row>
    <row r="331" spans="1:10" x14ac:dyDescent="0.2">
      <c r="A331" s="198" t="s">
        <v>1713</v>
      </c>
      <c r="B331" s="395">
        <v>305</v>
      </c>
      <c r="C331" s="190" t="e">
        <f t="shared" si="26"/>
        <v>#N/A</v>
      </c>
      <c r="D331" s="398" t="e">
        <f t="shared" si="27"/>
        <v>#N/A</v>
      </c>
      <c r="E331" s="189" t="e">
        <f>VLOOKUP(A331,'2020 Pricing'!A:B,2,FALSE)</f>
        <v>#N/A</v>
      </c>
      <c r="F331" s="189" t="e">
        <f>VLOOKUP(A331,'2020 Pricing'!A:C,3,FALSE)</f>
        <v>#N/A</v>
      </c>
      <c r="G331" s="190" t="e">
        <f t="shared" si="28"/>
        <v>#N/A</v>
      </c>
      <c r="H331" s="191" t="e">
        <f t="shared" si="29"/>
        <v>#N/A</v>
      </c>
      <c r="I331" s="543">
        <f>_xlfn.XLOOKUP(A331,'SQ00 Conditions'!D:D,'SQ00 Conditions'!H:H,"Not Priced")</f>
        <v>305</v>
      </c>
      <c r="J331" t="str">
        <f t="shared" si="25"/>
        <v>Same</v>
      </c>
    </row>
    <row r="332" spans="1:10" x14ac:dyDescent="0.2">
      <c r="A332" s="198" t="s">
        <v>1714</v>
      </c>
      <c r="B332" s="395">
        <v>296</v>
      </c>
      <c r="C332" s="190" t="e">
        <f t="shared" si="26"/>
        <v>#N/A</v>
      </c>
      <c r="D332" s="398" t="e">
        <f t="shared" si="27"/>
        <v>#N/A</v>
      </c>
      <c r="E332" s="189" t="e">
        <f>VLOOKUP(A332,'2020 Pricing'!A:B,2,FALSE)</f>
        <v>#N/A</v>
      </c>
      <c r="F332" s="189" t="e">
        <f>VLOOKUP(A332,'2020 Pricing'!A:C,3,FALSE)</f>
        <v>#N/A</v>
      </c>
      <c r="G332" s="190" t="e">
        <f t="shared" si="28"/>
        <v>#N/A</v>
      </c>
      <c r="H332" s="191" t="e">
        <f t="shared" si="29"/>
        <v>#N/A</v>
      </c>
      <c r="I332" s="543">
        <f>_xlfn.XLOOKUP(A332,'SQ00 Conditions'!D:D,'SQ00 Conditions'!H:H,"Not Priced")</f>
        <v>296</v>
      </c>
      <c r="J332" t="str">
        <f t="shared" si="25"/>
        <v>Same</v>
      </c>
    </row>
    <row r="333" spans="1:10" x14ac:dyDescent="0.2">
      <c r="A333" s="198" t="s">
        <v>1715</v>
      </c>
      <c r="B333" s="395">
        <v>457</v>
      </c>
      <c r="C333" s="190" t="e">
        <f t="shared" si="26"/>
        <v>#N/A</v>
      </c>
      <c r="D333" s="398" t="e">
        <f t="shared" si="27"/>
        <v>#N/A</v>
      </c>
      <c r="E333" s="189" t="e">
        <f>VLOOKUP(A333,'2020 Pricing'!A:B,2,FALSE)</f>
        <v>#N/A</v>
      </c>
      <c r="F333" s="189" t="e">
        <f>VLOOKUP(A333,'2020 Pricing'!A:C,3,FALSE)</f>
        <v>#N/A</v>
      </c>
      <c r="G333" s="190" t="e">
        <f t="shared" si="28"/>
        <v>#N/A</v>
      </c>
      <c r="H333" s="191" t="e">
        <f t="shared" si="29"/>
        <v>#N/A</v>
      </c>
      <c r="I333" s="543">
        <f>_xlfn.XLOOKUP(A333,'SQ00 Conditions'!D:D,'SQ00 Conditions'!H:H,"Not Priced")</f>
        <v>457</v>
      </c>
      <c r="J333" t="str">
        <f t="shared" si="25"/>
        <v>Same</v>
      </c>
    </row>
    <row r="334" spans="1:10" x14ac:dyDescent="0.2">
      <c r="A334" s="198" t="s">
        <v>1716</v>
      </c>
      <c r="B334" s="395">
        <v>444</v>
      </c>
      <c r="C334" s="190" t="e">
        <f t="shared" si="26"/>
        <v>#N/A</v>
      </c>
      <c r="D334" s="398" t="e">
        <f t="shared" si="27"/>
        <v>#N/A</v>
      </c>
      <c r="E334" s="189" t="e">
        <f>VLOOKUP(A334,'2020 Pricing'!A:B,2,FALSE)</f>
        <v>#N/A</v>
      </c>
      <c r="F334" s="189" t="e">
        <f>VLOOKUP(A334,'2020 Pricing'!A:C,3,FALSE)</f>
        <v>#N/A</v>
      </c>
      <c r="G334" s="190" t="e">
        <f t="shared" si="28"/>
        <v>#N/A</v>
      </c>
      <c r="H334" s="191" t="e">
        <f t="shared" si="29"/>
        <v>#N/A</v>
      </c>
      <c r="I334" s="543">
        <f>_xlfn.XLOOKUP(A334,'SQ00 Conditions'!D:D,'SQ00 Conditions'!H:H,"Not Priced")</f>
        <v>444</v>
      </c>
      <c r="J334" t="str">
        <f t="shared" si="25"/>
        <v>Same</v>
      </c>
    </row>
    <row r="335" spans="1:10" x14ac:dyDescent="0.2">
      <c r="A335" s="198" t="s">
        <v>1717</v>
      </c>
      <c r="B335" s="395">
        <v>1620</v>
      </c>
      <c r="C335" s="190" t="e">
        <f t="shared" si="26"/>
        <v>#N/A</v>
      </c>
      <c r="D335" s="398" t="e">
        <f t="shared" si="27"/>
        <v>#N/A</v>
      </c>
      <c r="E335" s="189" t="e">
        <f>VLOOKUP(A335,'2020 Pricing'!A:B,2,FALSE)</f>
        <v>#N/A</v>
      </c>
      <c r="F335" s="189" t="e">
        <f>VLOOKUP(A335,'2020 Pricing'!A:C,3,FALSE)</f>
        <v>#N/A</v>
      </c>
      <c r="G335" s="190" t="e">
        <f t="shared" si="28"/>
        <v>#N/A</v>
      </c>
      <c r="H335" s="191" t="e">
        <f t="shared" si="29"/>
        <v>#N/A</v>
      </c>
      <c r="I335" s="543">
        <f>_xlfn.XLOOKUP(A335,'SQ00 Conditions'!D:D,'SQ00 Conditions'!H:H,"Not Priced")</f>
        <v>1620</v>
      </c>
      <c r="J335" t="str">
        <f t="shared" si="25"/>
        <v>Same</v>
      </c>
    </row>
    <row r="336" spans="1:10" x14ac:dyDescent="0.2">
      <c r="A336" s="198" t="s">
        <v>1718</v>
      </c>
      <c r="B336" s="395">
        <v>1572</v>
      </c>
      <c r="C336" s="190" t="e">
        <f t="shared" si="26"/>
        <v>#N/A</v>
      </c>
      <c r="D336" s="398" t="e">
        <f t="shared" si="27"/>
        <v>#N/A</v>
      </c>
      <c r="E336" s="189" t="e">
        <f>VLOOKUP(A336,'2020 Pricing'!A:B,2,FALSE)</f>
        <v>#N/A</v>
      </c>
      <c r="F336" s="189" t="e">
        <f>VLOOKUP(A336,'2020 Pricing'!A:C,3,FALSE)</f>
        <v>#N/A</v>
      </c>
      <c r="G336" s="190" t="e">
        <f t="shared" si="28"/>
        <v>#N/A</v>
      </c>
      <c r="H336" s="191" t="e">
        <f t="shared" si="29"/>
        <v>#N/A</v>
      </c>
      <c r="I336" s="543">
        <f>_xlfn.XLOOKUP(A336,'SQ00 Conditions'!D:D,'SQ00 Conditions'!H:H,"Not Priced")</f>
        <v>1572</v>
      </c>
      <c r="J336" t="str">
        <f t="shared" si="25"/>
        <v>Same</v>
      </c>
    </row>
    <row r="337" spans="1:10" x14ac:dyDescent="0.2">
      <c r="A337" s="198" t="s">
        <v>1357</v>
      </c>
      <c r="B337" s="395">
        <v>450</v>
      </c>
      <c r="C337" s="190" t="e">
        <f t="shared" si="26"/>
        <v>#N/A</v>
      </c>
      <c r="D337" s="398" t="e">
        <f t="shared" si="27"/>
        <v>#N/A</v>
      </c>
      <c r="E337" s="189" t="e">
        <f>VLOOKUP(A337,'2020 Pricing'!A:B,2,FALSE)</f>
        <v>#N/A</v>
      </c>
      <c r="F337" s="189" t="e">
        <f>VLOOKUP(A337,'2020 Pricing'!A:C,3,FALSE)</f>
        <v>#N/A</v>
      </c>
      <c r="G337" s="190" t="e">
        <f t="shared" si="28"/>
        <v>#N/A</v>
      </c>
      <c r="H337" s="191" t="e">
        <f t="shared" si="29"/>
        <v>#N/A</v>
      </c>
      <c r="I337" s="543">
        <f>_xlfn.XLOOKUP(A337,'SQ00 Conditions'!D:D,'SQ00 Conditions'!H:H,"Not Priced")</f>
        <v>450</v>
      </c>
      <c r="J337" t="str">
        <f t="shared" si="25"/>
        <v>Same</v>
      </c>
    </row>
    <row r="338" spans="1:10" x14ac:dyDescent="0.2">
      <c r="A338" s="198" t="s">
        <v>1359</v>
      </c>
      <c r="B338" s="395">
        <v>405</v>
      </c>
      <c r="C338" s="190" t="e">
        <f t="shared" si="26"/>
        <v>#N/A</v>
      </c>
      <c r="D338" s="398" t="e">
        <f t="shared" si="27"/>
        <v>#N/A</v>
      </c>
      <c r="E338" s="189" t="e">
        <f>VLOOKUP(A338,'2020 Pricing'!A:B,2,FALSE)</f>
        <v>#N/A</v>
      </c>
      <c r="F338" s="189" t="e">
        <f>VLOOKUP(A338,'2020 Pricing'!A:C,3,FALSE)</f>
        <v>#N/A</v>
      </c>
      <c r="G338" s="190" t="e">
        <f t="shared" si="28"/>
        <v>#N/A</v>
      </c>
      <c r="H338" s="191" t="e">
        <f t="shared" si="29"/>
        <v>#N/A</v>
      </c>
      <c r="I338" s="543">
        <f>_xlfn.XLOOKUP(A338,'SQ00 Conditions'!D:D,'SQ00 Conditions'!H:H,"Not Priced")</f>
        <v>405</v>
      </c>
      <c r="J338" t="str">
        <f t="shared" si="25"/>
        <v>Same</v>
      </c>
    </row>
    <row r="339" spans="1:10" x14ac:dyDescent="0.2">
      <c r="A339" s="198" t="s">
        <v>1363</v>
      </c>
      <c r="B339" s="395">
        <v>243</v>
      </c>
      <c r="C339" s="190" t="e">
        <f t="shared" si="26"/>
        <v>#N/A</v>
      </c>
      <c r="D339" s="398" t="e">
        <f t="shared" si="27"/>
        <v>#N/A</v>
      </c>
      <c r="E339" s="189" t="e">
        <f>VLOOKUP(A339,'2020 Pricing'!A:B,2,FALSE)</f>
        <v>#N/A</v>
      </c>
      <c r="F339" s="189" t="e">
        <f>VLOOKUP(A339,'2020 Pricing'!A:C,3,FALSE)</f>
        <v>#N/A</v>
      </c>
      <c r="G339" s="190" t="e">
        <f t="shared" si="28"/>
        <v>#N/A</v>
      </c>
      <c r="H339" s="191" t="e">
        <f t="shared" si="29"/>
        <v>#N/A</v>
      </c>
      <c r="I339" s="543">
        <f>_xlfn.XLOOKUP(A339,'SQ00 Conditions'!D:D,'SQ00 Conditions'!H:H,"Not Priced")</f>
        <v>243</v>
      </c>
      <c r="J339" t="str">
        <f t="shared" si="25"/>
        <v>Same</v>
      </c>
    </row>
    <row r="340" spans="1:10" x14ac:dyDescent="0.2">
      <c r="A340" s="198" t="s">
        <v>665</v>
      </c>
      <c r="B340" s="395">
        <v>355</v>
      </c>
      <c r="C340" s="190">
        <f t="shared" si="26"/>
        <v>0</v>
      </c>
      <c r="D340" s="398">
        <f t="shared" si="27"/>
        <v>0</v>
      </c>
      <c r="E340" s="189">
        <f>VLOOKUP(A340,'2020 Pricing'!A:B,2,FALSE)</f>
        <v>355</v>
      </c>
      <c r="F340" s="189">
        <f>VLOOKUP(A340,'2020 Pricing'!A:C,3,FALSE)</f>
        <v>355</v>
      </c>
      <c r="G340" s="190">
        <f t="shared" si="28"/>
        <v>0</v>
      </c>
      <c r="H340" s="191">
        <f t="shared" si="29"/>
        <v>0</v>
      </c>
      <c r="I340" s="543">
        <f>_xlfn.XLOOKUP(A340,'SQ00 Conditions'!D:D,'SQ00 Conditions'!H:H,"Not Priced")</f>
        <v>355</v>
      </c>
      <c r="J340" t="str">
        <f t="shared" si="25"/>
        <v>Same</v>
      </c>
    </row>
    <row r="341" spans="1:10" x14ac:dyDescent="0.2">
      <c r="A341" s="198" t="s">
        <v>666</v>
      </c>
      <c r="B341" s="395">
        <v>355</v>
      </c>
      <c r="C341" s="190">
        <f t="shared" si="26"/>
        <v>0</v>
      </c>
      <c r="D341" s="398">
        <f t="shared" si="27"/>
        <v>0</v>
      </c>
      <c r="E341" s="189">
        <f>VLOOKUP(A341,'2020 Pricing'!A:B,2,FALSE)</f>
        <v>355</v>
      </c>
      <c r="F341" s="189">
        <f>VLOOKUP(A341,'2020 Pricing'!A:C,3,FALSE)</f>
        <v>355</v>
      </c>
      <c r="G341" s="190">
        <f t="shared" si="28"/>
        <v>0</v>
      </c>
      <c r="H341" s="191">
        <f t="shared" si="29"/>
        <v>0</v>
      </c>
      <c r="I341" s="543">
        <f>_xlfn.XLOOKUP(A341,'SQ00 Conditions'!D:D,'SQ00 Conditions'!H:H,"Not Priced")</f>
        <v>355</v>
      </c>
      <c r="J341" t="str">
        <f t="shared" si="25"/>
        <v>Same</v>
      </c>
    </row>
    <row r="342" spans="1:10" x14ac:dyDescent="0.2">
      <c r="A342" s="198" t="s">
        <v>667</v>
      </c>
      <c r="B342" s="395">
        <v>355</v>
      </c>
      <c r="C342" s="190">
        <f t="shared" si="26"/>
        <v>0</v>
      </c>
      <c r="D342" s="398">
        <f t="shared" si="27"/>
        <v>0</v>
      </c>
      <c r="E342" s="189">
        <f>VLOOKUP(A342,'2020 Pricing'!A:B,2,FALSE)</f>
        <v>355</v>
      </c>
      <c r="F342" s="189">
        <f>VLOOKUP(A342,'2020 Pricing'!A:C,3,FALSE)</f>
        <v>355</v>
      </c>
      <c r="G342" s="190">
        <f t="shared" si="28"/>
        <v>0</v>
      </c>
      <c r="H342" s="191">
        <f t="shared" si="29"/>
        <v>0</v>
      </c>
      <c r="I342" s="543">
        <f>_xlfn.XLOOKUP(A342,'SQ00 Conditions'!D:D,'SQ00 Conditions'!H:H,"Not Priced")</f>
        <v>355</v>
      </c>
      <c r="J342" t="str">
        <f t="shared" si="25"/>
        <v>Same</v>
      </c>
    </row>
    <row r="343" spans="1:10" x14ac:dyDescent="0.2">
      <c r="A343" s="198" t="s">
        <v>668</v>
      </c>
      <c r="B343" s="395">
        <v>355</v>
      </c>
      <c r="C343" s="190">
        <f t="shared" si="26"/>
        <v>0</v>
      </c>
      <c r="D343" s="398">
        <f t="shared" si="27"/>
        <v>0</v>
      </c>
      <c r="E343" s="189">
        <f>VLOOKUP(A343,'2020 Pricing'!A:B,2,FALSE)</f>
        <v>355</v>
      </c>
      <c r="F343" s="189">
        <f>VLOOKUP(A343,'2020 Pricing'!A:C,3,FALSE)</f>
        <v>355</v>
      </c>
      <c r="G343" s="190">
        <f t="shared" si="28"/>
        <v>0</v>
      </c>
      <c r="H343" s="191">
        <f t="shared" si="29"/>
        <v>0</v>
      </c>
      <c r="I343" s="543">
        <f>_xlfn.XLOOKUP(A343,'SQ00 Conditions'!D:D,'SQ00 Conditions'!H:H,"Not Priced")</f>
        <v>355</v>
      </c>
      <c r="J343" t="str">
        <f t="shared" si="25"/>
        <v>Same</v>
      </c>
    </row>
    <row r="344" spans="1:10" x14ac:dyDescent="0.2">
      <c r="A344" s="198" t="s">
        <v>669</v>
      </c>
      <c r="B344" s="395">
        <v>355</v>
      </c>
      <c r="C344" s="190">
        <f t="shared" si="26"/>
        <v>0</v>
      </c>
      <c r="D344" s="398">
        <f t="shared" si="27"/>
        <v>0</v>
      </c>
      <c r="E344" s="189">
        <f>VLOOKUP(A344,'2020 Pricing'!A:B,2,FALSE)</f>
        <v>355</v>
      </c>
      <c r="F344" s="189">
        <f>VLOOKUP(A344,'2020 Pricing'!A:C,3,FALSE)</f>
        <v>355</v>
      </c>
      <c r="G344" s="190">
        <f t="shared" si="28"/>
        <v>0</v>
      </c>
      <c r="H344" s="191">
        <f t="shared" si="29"/>
        <v>0</v>
      </c>
      <c r="I344" s="543">
        <f>_xlfn.XLOOKUP(A344,'SQ00 Conditions'!D:D,'SQ00 Conditions'!H:H,"Not Priced")</f>
        <v>355</v>
      </c>
      <c r="J344" t="str">
        <f t="shared" si="25"/>
        <v>Same</v>
      </c>
    </row>
    <row r="345" spans="1:10" x14ac:dyDescent="0.2">
      <c r="A345" s="198" t="s">
        <v>1008</v>
      </c>
      <c r="B345" s="395">
        <v>243</v>
      </c>
      <c r="C345" s="190">
        <f t="shared" si="26"/>
        <v>12.25</v>
      </c>
      <c r="D345" s="398">
        <f t="shared" si="27"/>
        <v>5.0411522633744855E-2</v>
      </c>
      <c r="E345" s="189">
        <f>VLOOKUP(A345,'2020 Pricing'!A:B,2,FALSE)</f>
        <v>230.75</v>
      </c>
      <c r="F345" s="189" t="e">
        <f>VLOOKUP(A345,'2020 Pricing'!A:C,3,FALSE)</f>
        <v>#N/A</v>
      </c>
      <c r="G345" s="190" t="e">
        <f t="shared" si="28"/>
        <v>#N/A</v>
      </c>
      <c r="H345" s="191" t="e">
        <f t="shared" si="29"/>
        <v>#N/A</v>
      </c>
      <c r="I345" s="543">
        <f>_xlfn.XLOOKUP(A345,'SQ00 Conditions'!D:D,'SQ00 Conditions'!H:H,"Not Priced")</f>
        <v>243</v>
      </c>
      <c r="J345" t="str">
        <f t="shared" si="25"/>
        <v>Same</v>
      </c>
    </row>
    <row r="346" spans="1:10" x14ac:dyDescent="0.2">
      <c r="A346" s="198" t="s">
        <v>670</v>
      </c>
      <c r="B346" s="395">
        <v>604</v>
      </c>
      <c r="C346" s="190">
        <f t="shared" si="26"/>
        <v>0</v>
      </c>
      <c r="D346" s="398">
        <f t="shared" si="27"/>
        <v>0</v>
      </c>
      <c r="E346" s="189">
        <f>VLOOKUP(A346,'2020 Pricing'!A:B,2,FALSE)</f>
        <v>604</v>
      </c>
      <c r="F346" s="189">
        <f>VLOOKUP(A346,'2020 Pricing'!A:C,3,FALSE)</f>
        <v>604</v>
      </c>
      <c r="G346" s="190">
        <f t="shared" si="28"/>
        <v>0</v>
      </c>
      <c r="H346" s="191">
        <f t="shared" si="29"/>
        <v>0</v>
      </c>
      <c r="I346" s="543">
        <f>_xlfn.XLOOKUP(A346,'SQ00 Conditions'!D:D,'SQ00 Conditions'!H:H,"Not Priced")</f>
        <v>604</v>
      </c>
      <c r="J346" t="str">
        <f t="shared" si="25"/>
        <v>Same</v>
      </c>
    </row>
    <row r="347" spans="1:10" x14ac:dyDescent="0.2">
      <c r="A347" s="198" t="s">
        <v>671</v>
      </c>
      <c r="B347" s="395">
        <v>604</v>
      </c>
      <c r="C347" s="190">
        <f t="shared" si="26"/>
        <v>0</v>
      </c>
      <c r="D347" s="398">
        <f t="shared" si="27"/>
        <v>0</v>
      </c>
      <c r="E347" s="189">
        <f>VLOOKUP(A347,'2020 Pricing'!A:B,2,FALSE)</f>
        <v>604</v>
      </c>
      <c r="F347" s="189">
        <f>VLOOKUP(A347,'2020 Pricing'!A:C,3,FALSE)</f>
        <v>604</v>
      </c>
      <c r="G347" s="190">
        <f t="shared" si="28"/>
        <v>0</v>
      </c>
      <c r="H347" s="191">
        <f t="shared" si="29"/>
        <v>0</v>
      </c>
      <c r="I347" s="543">
        <f>_xlfn.XLOOKUP(A347,'SQ00 Conditions'!D:D,'SQ00 Conditions'!H:H,"Not Priced")</f>
        <v>604</v>
      </c>
      <c r="J347" t="str">
        <f t="shared" si="25"/>
        <v>Same</v>
      </c>
    </row>
    <row r="348" spans="1:10" x14ac:dyDescent="0.2">
      <c r="A348" s="198" t="s">
        <v>672</v>
      </c>
      <c r="B348" s="395">
        <v>604</v>
      </c>
      <c r="C348" s="190">
        <f t="shared" si="26"/>
        <v>0</v>
      </c>
      <c r="D348" s="398">
        <f t="shared" si="27"/>
        <v>0</v>
      </c>
      <c r="E348" s="189">
        <f>VLOOKUP(A348,'2020 Pricing'!A:B,2,FALSE)</f>
        <v>604</v>
      </c>
      <c r="F348" s="189">
        <f>VLOOKUP(A348,'2020 Pricing'!A:C,3,FALSE)</f>
        <v>604</v>
      </c>
      <c r="G348" s="190">
        <f t="shared" si="28"/>
        <v>0</v>
      </c>
      <c r="H348" s="191">
        <f t="shared" si="29"/>
        <v>0</v>
      </c>
      <c r="I348" s="543">
        <f>_xlfn.XLOOKUP(A348,'SQ00 Conditions'!D:D,'SQ00 Conditions'!H:H,"Not Priced")</f>
        <v>604</v>
      </c>
      <c r="J348" t="str">
        <f t="shared" si="25"/>
        <v>Same</v>
      </c>
    </row>
    <row r="349" spans="1:10" x14ac:dyDescent="0.2">
      <c r="A349" s="198" t="s">
        <v>673</v>
      </c>
      <c r="B349" s="395">
        <v>604</v>
      </c>
      <c r="C349" s="190">
        <f t="shared" si="26"/>
        <v>0</v>
      </c>
      <c r="D349" s="398">
        <f t="shared" si="27"/>
        <v>0</v>
      </c>
      <c r="E349" s="189">
        <f>VLOOKUP(A349,'2020 Pricing'!A:B,2,FALSE)</f>
        <v>604</v>
      </c>
      <c r="F349" s="189">
        <f>VLOOKUP(A349,'2020 Pricing'!A:C,3,FALSE)</f>
        <v>604</v>
      </c>
      <c r="G349" s="190">
        <f t="shared" si="28"/>
        <v>0</v>
      </c>
      <c r="H349" s="191">
        <f t="shared" si="29"/>
        <v>0</v>
      </c>
      <c r="I349" s="543">
        <f>_xlfn.XLOOKUP(A349,'SQ00 Conditions'!D:D,'SQ00 Conditions'!H:H,"Not Priced")</f>
        <v>604</v>
      </c>
      <c r="J349" t="str">
        <f t="shared" si="25"/>
        <v>Same</v>
      </c>
    </row>
    <row r="350" spans="1:10" x14ac:dyDescent="0.2">
      <c r="A350" s="198" t="s">
        <v>674</v>
      </c>
      <c r="B350" s="395">
        <v>604</v>
      </c>
      <c r="C350" s="190">
        <f t="shared" si="26"/>
        <v>0</v>
      </c>
      <c r="D350" s="398">
        <f t="shared" si="27"/>
        <v>0</v>
      </c>
      <c r="E350" s="189">
        <f>VLOOKUP(A350,'2020 Pricing'!A:B,2,FALSE)</f>
        <v>604</v>
      </c>
      <c r="F350" s="189">
        <f>VLOOKUP(A350,'2020 Pricing'!A:C,3,FALSE)</f>
        <v>604</v>
      </c>
      <c r="G350" s="190">
        <f t="shared" si="28"/>
        <v>0</v>
      </c>
      <c r="H350" s="191">
        <f t="shared" si="29"/>
        <v>0</v>
      </c>
      <c r="I350" s="543">
        <f>_xlfn.XLOOKUP(A350,'SQ00 Conditions'!D:D,'SQ00 Conditions'!H:H,"Not Priced")</f>
        <v>604</v>
      </c>
      <c r="J350" t="str">
        <f t="shared" si="25"/>
        <v>Same</v>
      </c>
    </row>
    <row r="351" spans="1:10" x14ac:dyDescent="0.2">
      <c r="A351" s="198" t="s">
        <v>1009</v>
      </c>
      <c r="B351" s="395">
        <v>413</v>
      </c>
      <c r="C351" s="190">
        <f t="shared" si="26"/>
        <v>20.399999999999977</v>
      </c>
      <c r="D351" s="398">
        <f t="shared" si="27"/>
        <v>4.9394673123486631E-2</v>
      </c>
      <c r="E351" s="189">
        <f>VLOOKUP(A351,'2020 Pricing'!A:B,2,FALSE)</f>
        <v>392.6</v>
      </c>
      <c r="F351" s="189" t="e">
        <f>VLOOKUP(A351,'2020 Pricing'!A:C,3,FALSE)</f>
        <v>#N/A</v>
      </c>
      <c r="G351" s="190" t="e">
        <f t="shared" si="28"/>
        <v>#N/A</v>
      </c>
      <c r="H351" s="191" t="e">
        <f t="shared" si="29"/>
        <v>#N/A</v>
      </c>
      <c r="I351" s="543">
        <f>_xlfn.XLOOKUP(A351,'SQ00 Conditions'!D:D,'SQ00 Conditions'!H:H,"Not Priced")</f>
        <v>413</v>
      </c>
      <c r="J351" t="str">
        <f t="shared" si="25"/>
        <v>Same</v>
      </c>
    </row>
    <row r="352" spans="1:10" x14ac:dyDescent="0.2">
      <c r="A352" s="198" t="s">
        <v>1342</v>
      </c>
      <c r="B352" s="395">
        <v>805</v>
      </c>
      <c r="C352" s="190" t="e">
        <f t="shared" si="26"/>
        <v>#N/A</v>
      </c>
      <c r="D352" s="398" t="e">
        <f t="shared" si="27"/>
        <v>#N/A</v>
      </c>
      <c r="E352" s="189" t="e">
        <f>VLOOKUP(A352,'2020 Pricing'!A:B,2,FALSE)</f>
        <v>#N/A</v>
      </c>
      <c r="F352" s="189" t="e">
        <f>VLOOKUP(A352,'2020 Pricing'!A:C,3,FALSE)</f>
        <v>#N/A</v>
      </c>
      <c r="G352" s="190" t="e">
        <f t="shared" si="28"/>
        <v>#N/A</v>
      </c>
      <c r="H352" s="191" t="e">
        <f t="shared" si="29"/>
        <v>#N/A</v>
      </c>
      <c r="I352" s="543">
        <f>_xlfn.XLOOKUP(A352,'SQ00 Conditions'!D:D,'SQ00 Conditions'!H:H,"Not Priced")</f>
        <v>805</v>
      </c>
      <c r="J352" t="str">
        <f t="shared" si="25"/>
        <v>Same</v>
      </c>
    </row>
    <row r="353" spans="1:10" x14ac:dyDescent="0.2">
      <c r="A353" s="198" t="s">
        <v>1344</v>
      </c>
      <c r="B353" s="395">
        <v>725</v>
      </c>
      <c r="C353" s="190" t="e">
        <f t="shared" si="26"/>
        <v>#N/A</v>
      </c>
      <c r="D353" s="398" t="e">
        <f t="shared" si="27"/>
        <v>#N/A</v>
      </c>
      <c r="E353" s="189" t="e">
        <f>VLOOKUP(A353,'2020 Pricing'!A:B,2,FALSE)</f>
        <v>#N/A</v>
      </c>
      <c r="F353" s="189" t="e">
        <f>VLOOKUP(A353,'2020 Pricing'!A:C,3,FALSE)</f>
        <v>#N/A</v>
      </c>
      <c r="G353" s="190" t="e">
        <f t="shared" si="28"/>
        <v>#N/A</v>
      </c>
      <c r="H353" s="191" t="e">
        <f t="shared" si="29"/>
        <v>#N/A</v>
      </c>
      <c r="I353" s="543">
        <f>_xlfn.XLOOKUP(A353,'SQ00 Conditions'!D:D,'SQ00 Conditions'!H:H,"Not Priced")</f>
        <v>725</v>
      </c>
      <c r="J353" t="str">
        <f t="shared" si="25"/>
        <v>Same</v>
      </c>
    </row>
    <row r="354" spans="1:10" x14ac:dyDescent="0.2">
      <c r="A354" s="198" t="s">
        <v>1348</v>
      </c>
      <c r="B354" s="395">
        <v>435</v>
      </c>
      <c r="C354" s="190" t="e">
        <f t="shared" si="26"/>
        <v>#N/A</v>
      </c>
      <c r="D354" s="398" t="e">
        <f t="shared" si="27"/>
        <v>#N/A</v>
      </c>
      <c r="E354" s="189" t="e">
        <f>VLOOKUP(A354,'2020 Pricing'!A:B,2,FALSE)</f>
        <v>#N/A</v>
      </c>
      <c r="F354" s="189" t="e">
        <f>VLOOKUP(A354,'2020 Pricing'!A:C,3,FALSE)</f>
        <v>#N/A</v>
      </c>
      <c r="G354" s="190" t="e">
        <f t="shared" si="28"/>
        <v>#N/A</v>
      </c>
      <c r="H354" s="191" t="e">
        <f t="shared" si="29"/>
        <v>#N/A</v>
      </c>
      <c r="I354" s="543">
        <f>_xlfn.XLOOKUP(A354,'SQ00 Conditions'!D:D,'SQ00 Conditions'!H:H,"Not Priced")</f>
        <v>435</v>
      </c>
      <c r="J354" t="str">
        <f t="shared" si="25"/>
        <v>Same</v>
      </c>
    </row>
    <row r="355" spans="1:10" x14ac:dyDescent="0.2">
      <c r="A355" s="198" t="s">
        <v>675</v>
      </c>
      <c r="B355" s="395">
        <v>355</v>
      </c>
      <c r="C355" s="190">
        <f t="shared" si="26"/>
        <v>0</v>
      </c>
      <c r="D355" s="398">
        <f t="shared" si="27"/>
        <v>0</v>
      </c>
      <c r="E355" s="189">
        <f>VLOOKUP(A355,'2020 Pricing'!A:B,2,FALSE)</f>
        <v>355</v>
      </c>
      <c r="F355" s="189">
        <f>VLOOKUP(A355,'2020 Pricing'!A:C,3,FALSE)</f>
        <v>355</v>
      </c>
      <c r="G355" s="190">
        <f t="shared" si="28"/>
        <v>0</v>
      </c>
      <c r="H355" s="191">
        <f t="shared" si="29"/>
        <v>0</v>
      </c>
      <c r="I355" s="543">
        <f>_xlfn.XLOOKUP(A355,'SQ00 Conditions'!D:D,'SQ00 Conditions'!H:H,"Not Priced")</f>
        <v>355</v>
      </c>
      <c r="J355" t="str">
        <f t="shared" si="25"/>
        <v>Same</v>
      </c>
    </row>
    <row r="356" spans="1:10" x14ac:dyDescent="0.2">
      <c r="A356" s="198" t="s">
        <v>676</v>
      </c>
      <c r="B356" s="395">
        <v>355</v>
      </c>
      <c r="C356" s="190">
        <f t="shared" si="26"/>
        <v>0</v>
      </c>
      <c r="D356" s="398">
        <f t="shared" si="27"/>
        <v>0</v>
      </c>
      <c r="E356" s="189">
        <f>VLOOKUP(A356,'2020 Pricing'!A:B,2,FALSE)</f>
        <v>355</v>
      </c>
      <c r="F356" s="189">
        <f>VLOOKUP(A356,'2020 Pricing'!A:C,3,FALSE)</f>
        <v>355</v>
      </c>
      <c r="G356" s="190">
        <f t="shared" si="28"/>
        <v>0</v>
      </c>
      <c r="H356" s="191">
        <f t="shared" si="29"/>
        <v>0</v>
      </c>
      <c r="I356" s="543">
        <f>_xlfn.XLOOKUP(A356,'SQ00 Conditions'!D:D,'SQ00 Conditions'!H:H,"Not Priced")</f>
        <v>355</v>
      </c>
      <c r="J356" t="str">
        <f t="shared" si="25"/>
        <v>Same</v>
      </c>
    </row>
    <row r="357" spans="1:10" x14ac:dyDescent="0.2">
      <c r="A357" s="198" t="s">
        <v>677</v>
      </c>
      <c r="B357" s="395">
        <v>355</v>
      </c>
      <c r="C357" s="190">
        <f t="shared" si="26"/>
        <v>0</v>
      </c>
      <c r="D357" s="398">
        <f t="shared" si="27"/>
        <v>0</v>
      </c>
      <c r="E357" s="189">
        <f>VLOOKUP(A357,'2020 Pricing'!A:B,2,FALSE)</f>
        <v>355</v>
      </c>
      <c r="F357" s="189">
        <f>VLOOKUP(A357,'2020 Pricing'!A:C,3,FALSE)</f>
        <v>355</v>
      </c>
      <c r="G357" s="190">
        <f t="shared" si="28"/>
        <v>0</v>
      </c>
      <c r="H357" s="191">
        <f t="shared" si="29"/>
        <v>0</v>
      </c>
      <c r="I357" s="543">
        <f>_xlfn.XLOOKUP(A357,'SQ00 Conditions'!D:D,'SQ00 Conditions'!H:H,"Not Priced")</f>
        <v>355</v>
      </c>
      <c r="J357" t="str">
        <f t="shared" si="25"/>
        <v>Same</v>
      </c>
    </row>
    <row r="358" spans="1:10" x14ac:dyDescent="0.2">
      <c r="A358" s="198" t="s">
        <v>678</v>
      </c>
      <c r="B358" s="395">
        <v>355</v>
      </c>
      <c r="C358" s="190">
        <f t="shared" si="26"/>
        <v>0</v>
      </c>
      <c r="D358" s="398">
        <f t="shared" si="27"/>
        <v>0</v>
      </c>
      <c r="E358" s="189">
        <f>VLOOKUP(A358,'2020 Pricing'!A:B,2,FALSE)</f>
        <v>355</v>
      </c>
      <c r="F358" s="189">
        <f>VLOOKUP(A358,'2020 Pricing'!A:C,3,FALSE)</f>
        <v>355</v>
      </c>
      <c r="G358" s="190">
        <f t="shared" si="28"/>
        <v>0</v>
      </c>
      <c r="H358" s="191">
        <f t="shared" si="29"/>
        <v>0</v>
      </c>
      <c r="I358" s="543">
        <f>_xlfn.XLOOKUP(A358,'SQ00 Conditions'!D:D,'SQ00 Conditions'!H:H,"Not Priced")</f>
        <v>355</v>
      </c>
      <c r="J358" t="str">
        <f t="shared" si="25"/>
        <v>Same</v>
      </c>
    </row>
    <row r="359" spans="1:10" x14ac:dyDescent="0.2">
      <c r="A359" s="198" t="s">
        <v>679</v>
      </c>
      <c r="B359" s="395">
        <v>355</v>
      </c>
      <c r="C359" s="190">
        <f t="shared" si="26"/>
        <v>0</v>
      </c>
      <c r="D359" s="398">
        <f t="shared" si="27"/>
        <v>0</v>
      </c>
      <c r="E359" s="189">
        <f>VLOOKUP(A359,'2020 Pricing'!A:B,2,FALSE)</f>
        <v>355</v>
      </c>
      <c r="F359" s="189">
        <f>VLOOKUP(A359,'2020 Pricing'!A:C,3,FALSE)</f>
        <v>355</v>
      </c>
      <c r="G359" s="190">
        <f t="shared" si="28"/>
        <v>0</v>
      </c>
      <c r="H359" s="191">
        <f t="shared" si="29"/>
        <v>0</v>
      </c>
      <c r="I359" s="543">
        <f>_xlfn.XLOOKUP(A359,'SQ00 Conditions'!D:D,'SQ00 Conditions'!H:H,"Not Priced")</f>
        <v>355</v>
      </c>
      <c r="J359" t="str">
        <f t="shared" si="25"/>
        <v>Same</v>
      </c>
    </row>
    <row r="360" spans="1:10" x14ac:dyDescent="0.2">
      <c r="A360" s="198" t="s">
        <v>996</v>
      </c>
      <c r="B360" s="395">
        <v>243</v>
      </c>
      <c r="C360" s="190">
        <f t="shared" si="26"/>
        <v>12.5</v>
      </c>
      <c r="D360" s="398">
        <f t="shared" si="27"/>
        <v>5.1440329218106998E-2</v>
      </c>
      <c r="E360" s="189">
        <f>VLOOKUP(A360,'2020 Pricing'!A:B,2,FALSE)</f>
        <v>230.5</v>
      </c>
      <c r="F360" s="189" t="e">
        <f>VLOOKUP(A360,'2020 Pricing'!A:C,3,FALSE)</f>
        <v>#N/A</v>
      </c>
      <c r="G360" s="190" t="e">
        <f t="shared" si="28"/>
        <v>#N/A</v>
      </c>
      <c r="H360" s="191" t="e">
        <f t="shared" si="29"/>
        <v>#N/A</v>
      </c>
      <c r="I360" s="543">
        <f>_xlfn.XLOOKUP(A360,'SQ00 Conditions'!D:D,'SQ00 Conditions'!H:H,"Not Priced")</f>
        <v>243</v>
      </c>
      <c r="J360" t="str">
        <f t="shared" si="25"/>
        <v>Same</v>
      </c>
    </row>
    <row r="361" spans="1:10" x14ac:dyDescent="0.2">
      <c r="A361" s="198" t="s">
        <v>680</v>
      </c>
      <c r="B361" s="395">
        <v>634</v>
      </c>
      <c r="C361" s="190">
        <f t="shared" si="26"/>
        <v>0</v>
      </c>
      <c r="D361" s="398">
        <f t="shared" si="27"/>
        <v>0</v>
      </c>
      <c r="E361" s="189">
        <f>VLOOKUP(A361,'2020 Pricing'!A:B,2,FALSE)</f>
        <v>634</v>
      </c>
      <c r="F361" s="189">
        <f>VLOOKUP(A361,'2020 Pricing'!A:C,3,FALSE)</f>
        <v>634</v>
      </c>
      <c r="G361" s="190">
        <f t="shared" si="28"/>
        <v>0</v>
      </c>
      <c r="H361" s="191">
        <f t="shared" si="29"/>
        <v>0</v>
      </c>
      <c r="I361" s="543">
        <f>_xlfn.XLOOKUP(A361,'SQ00 Conditions'!D:D,'SQ00 Conditions'!H:H,"Not Priced")</f>
        <v>634</v>
      </c>
      <c r="J361" t="str">
        <f t="shared" si="25"/>
        <v>Same</v>
      </c>
    </row>
    <row r="362" spans="1:10" x14ac:dyDescent="0.2">
      <c r="A362" s="198" t="s">
        <v>681</v>
      </c>
      <c r="B362" s="395">
        <v>634</v>
      </c>
      <c r="C362" s="190">
        <f t="shared" si="26"/>
        <v>0</v>
      </c>
      <c r="D362" s="398">
        <f t="shared" si="27"/>
        <v>0</v>
      </c>
      <c r="E362" s="189">
        <f>VLOOKUP(A362,'2020 Pricing'!A:B,2,FALSE)</f>
        <v>634</v>
      </c>
      <c r="F362" s="189">
        <f>VLOOKUP(A362,'2020 Pricing'!A:C,3,FALSE)</f>
        <v>634</v>
      </c>
      <c r="G362" s="190">
        <f t="shared" si="28"/>
        <v>0</v>
      </c>
      <c r="H362" s="191">
        <f t="shared" si="29"/>
        <v>0</v>
      </c>
      <c r="I362" s="543">
        <f>_xlfn.XLOOKUP(A362,'SQ00 Conditions'!D:D,'SQ00 Conditions'!H:H,"Not Priced")</f>
        <v>634</v>
      </c>
      <c r="J362" t="str">
        <f t="shared" si="25"/>
        <v>Same</v>
      </c>
    </row>
    <row r="363" spans="1:10" x14ac:dyDescent="0.2">
      <c r="A363" s="198" t="s">
        <v>682</v>
      </c>
      <c r="B363" s="395">
        <v>634</v>
      </c>
      <c r="C363" s="190">
        <f t="shared" si="26"/>
        <v>0</v>
      </c>
      <c r="D363" s="398">
        <f t="shared" si="27"/>
        <v>0</v>
      </c>
      <c r="E363" s="189">
        <f>VLOOKUP(A363,'2020 Pricing'!A:B,2,FALSE)</f>
        <v>634</v>
      </c>
      <c r="F363" s="189">
        <f>VLOOKUP(A363,'2020 Pricing'!A:C,3,FALSE)</f>
        <v>634</v>
      </c>
      <c r="G363" s="190">
        <f t="shared" si="28"/>
        <v>0</v>
      </c>
      <c r="H363" s="191">
        <f t="shared" si="29"/>
        <v>0</v>
      </c>
      <c r="I363" s="543">
        <f>_xlfn.XLOOKUP(A363,'SQ00 Conditions'!D:D,'SQ00 Conditions'!H:H,"Not Priced")</f>
        <v>634</v>
      </c>
      <c r="J363" t="str">
        <f t="shared" si="25"/>
        <v>Same</v>
      </c>
    </row>
    <row r="364" spans="1:10" x14ac:dyDescent="0.2">
      <c r="A364" s="198" t="s">
        <v>683</v>
      </c>
      <c r="B364" s="395">
        <v>634</v>
      </c>
      <c r="C364" s="190">
        <f t="shared" si="26"/>
        <v>0</v>
      </c>
      <c r="D364" s="398">
        <f t="shared" si="27"/>
        <v>0</v>
      </c>
      <c r="E364" s="189">
        <f>VLOOKUP(A364,'2020 Pricing'!A:B,2,FALSE)</f>
        <v>634</v>
      </c>
      <c r="F364" s="189">
        <f>VLOOKUP(A364,'2020 Pricing'!A:C,3,FALSE)</f>
        <v>634</v>
      </c>
      <c r="G364" s="190">
        <f t="shared" si="28"/>
        <v>0</v>
      </c>
      <c r="H364" s="191">
        <f t="shared" si="29"/>
        <v>0</v>
      </c>
      <c r="I364" s="543">
        <f>_xlfn.XLOOKUP(A364,'SQ00 Conditions'!D:D,'SQ00 Conditions'!H:H,"Not Priced")</f>
        <v>634</v>
      </c>
      <c r="J364" t="str">
        <f t="shared" si="25"/>
        <v>Same</v>
      </c>
    </row>
    <row r="365" spans="1:10" x14ac:dyDescent="0.2">
      <c r="A365" s="198" t="s">
        <v>684</v>
      </c>
      <c r="B365" s="395">
        <v>634</v>
      </c>
      <c r="C365" s="190">
        <f t="shared" si="26"/>
        <v>0</v>
      </c>
      <c r="D365" s="398">
        <f t="shared" si="27"/>
        <v>0</v>
      </c>
      <c r="E365" s="189">
        <f>VLOOKUP(A365,'2020 Pricing'!A:B,2,FALSE)</f>
        <v>634</v>
      </c>
      <c r="F365" s="189">
        <f>VLOOKUP(A365,'2020 Pricing'!A:C,3,FALSE)</f>
        <v>634</v>
      </c>
      <c r="G365" s="190">
        <f t="shared" si="28"/>
        <v>0</v>
      </c>
      <c r="H365" s="191">
        <f t="shared" si="29"/>
        <v>0</v>
      </c>
      <c r="I365" s="543">
        <f>_xlfn.XLOOKUP(A365,'SQ00 Conditions'!D:D,'SQ00 Conditions'!H:H,"Not Priced")</f>
        <v>634</v>
      </c>
      <c r="J365" t="str">
        <f t="shared" si="25"/>
        <v>Same</v>
      </c>
    </row>
    <row r="366" spans="1:10" x14ac:dyDescent="0.2">
      <c r="A366" s="198" t="s">
        <v>980</v>
      </c>
      <c r="B366" s="395">
        <v>434</v>
      </c>
      <c r="C366" s="190">
        <f t="shared" si="26"/>
        <v>21.5</v>
      </c>
      <c r="D366" s="398">
        <f t="shared" si="27"/>
        <v>4.9539170506912443E-2</v>
      </c>
      <c r="E366" s="189">
        <f>VLOOKUP(A366,'2020 Pricing'!A:B,2,FALSE)</f>
        <v>412.5</v>
      </c>
      <c r="F366" s="189" t="e">
        <f>VLOOKUP(A366,'2020 Pricing'!A:C,3,FALSE)</f>
        <v>#N/A</v>
      </c>
      <c r="G366" s="190" t="e">
        <f t="shared" si="28"/>
        <v>#N/A</v>
      </c>
      <c r="H366" s="191" t="e">
        <f t="shared" si="29"/>
        <v>#N/A</v>
      </c>
      <c r="I366" s="543">
        <f>_xlfn.XLOOKUP(A366,'SQ00 Conditions'!D:D,'SQ00 Conditions'!H:H,"Not Priced")</f>
        <v>434</v>
      </c>
      <c r="J366" t="str">
        <f t="shared" si="25"/>
        <v>Same</v>
      </c>
    </row>
    <row r="367" spans="1:10" x14ac:dyDescent="0.2">
      <c r="A367" s="198" t="s">
        <v>1278</v>
      </c>
      <c r="B367" s="395">
        <v>630</v>
      </c>
      <c r="C367" s="190" t="e">
        <f t="shared" si="26"/>
        <v>#N/A</v>
      </c>
      <c r="D367" s="398" t="e">
        <f t="shared" si="27"/>
        <v>#N/A</v>
      </c>
      <c r="E367" s="189" t="e">
        <f>VLOOKUP(A367,'2020 Pricing'!A:B,2,FALSE)</f>
        <v>#N/A</v>
      </c>
      <c r="F367" s="189" t="e">
        <f>VLOOKUP(A367,'2020 Pricing'!A:C,3,FALSE)</f>
        <v>#N/A</v>
      </c>
      <c r="G367" s="190" t="e">
        <f t="shared" si="28"/>
        <v>#N/A</v>
      </c>
      <c r="H367" s="191" t="e">
        <f t="shared" si="29"/>
        <v>#N/A</v>
      </c>
      <c r="I367" s="543">
        <f>_xlfn.XLOOKUP(A367,'SQ00 Conditions'!D:D,'SQ00 Conditions'!H:H,"Not Priced")</f>
        <v>630</v>
      </c>
      <c r="J367" t="str">
        <f t="shared" si="25"/>
        <v>Same</v>
      </c>
    </row>
    <row r="368" spans="1:10" x14ac:dyDescent="0.2">
      <c r="A368" s="198" t="s">
        <v>1280</v>
      </c>
      <c r="B368" s="395">
        <v>567</v>
      </c>
      <c r="C368" s="190" t="e">
        <f t="shared" si="26"/>
        <v>#N/A</v>
      </c>
      <c r="D368" s="398" t="e">
        <f t="shared" si="27"/>
        <v>#N/A</v>
      </c>
      <c r="E368" s="189" t="e">
        <f>VLOOKUP(A368,'2020 Pricing'!A:B,2,FALSE)</f>
        <v>#N/A</v>
      </c>
      <c r="F368" s="189" t="e">
        <f>VLOOKUP(A368,'2020 Pricing'!A:C,3,FALSE)</f>
        <v>#N/A</v>
      </c>
      <c r="G368" s="190" t="e">
        <f t="shared" si="28"/>
        <v>#N/A</v>
      </c>
      <c r="H368" s="191" t="e">
        <f t="shared" si="29"/>
        <v>#N/A</v>
      </c>
      <c r="I368" s="543">
        <f>_xlfn.XLOOKUP(A368,'SQ00 Conditions'!D:D,'SQ00 Conditions'!H:H,"Not Priced")</f>
        <v>567</v>
      </c>
      <c r="J368" t="str">
        <f t="shared" si="25"/>
        <v>Same</v>
      </c>
    </row>
    <row r="369" spans="1:10" x14ac:dyDescent="0.2">
      <c r="A369" s="198" t="s">
        <v>1284</v>
      </c>
      <c r="B369" s="395">
        <v>340</v>
      </c>
      <c r="C369" s="190" t="e">
        <f t="shared" si="26"/>
        <v>#N/A</v>
      </c>
      <c r="D369" s="398" t="e">
        <f t="shared" si="27"/>
        <v>#N/A</v>
      </c>
      <c r="E369" s="189" t="e">
        <f>VLOOKUP(A369,'2020 Pricing'!A:B,2,FALSE)</f>
        <v>#N/A</v>
      </c>
      <c r="F369" s="189" t="e">
        <f>VLOOKUP(A369,'2020 Pricing'!A:C,3,FALSE)</f>
        <v>#N/A</v>
      </c>
      <c r="G369" s="190" t="e">
        <f t="shared" si="28"/>
        <v>#N/A</v>
      </c>
      <c r="H369" s="191" t="e">
        <f t="shared" si="29"/>
        <v>#N/A</v>
      </c>
      <c r="I369" s="543">
        <f>_xlfn.XLOOKUP(A369,'SQ00 Conditions'!D:D,'SQ00 Conditions'!H:H,"Not Priced")</f>
        <v>340</v>
      </c>
      <c r="J369" t="str">
        <f t="shared" si="25"/>
        <v>Same</v>
      </c>
    </row>
    <row r="370" spans="1:10" x14ac:dyDescent="0.2">
      <c r="A370" s="198" t="s">
        <v>685</v>
      </c>
      <c r="B370" s="395">
        <v>355</v>
      </c>
      <c r="C370" s="190">
        <f t="shared" si="26"/>
        <v>0</v>
      </c>
      <c r="D370" s="398">
        <f t="shared" si="27"/>
        <v>0</v>
      </c>
      <c r="E370" s="189">
        <f>VLOOKUP(A370,'2020 Pricing'!A:B,2,FALSE)</f>
        <v>355</v>
      </c>
      <c r="F370" s="189">
        <f>VLOOKUP(A370,'2020 Pricing'!A:C,3,FALSE)</f>
        <v>355</v>
      </c>
      <c r="G370" s="190">
        <f t="shared" si="28"/>
        <v>0</v>
      </c>
      <c r="H370" s="191">
        <f t="shared" si="29"/>
        <v>0</v>
      </c>
      <c r="I370" s="543">
        <f>_xlfn.XLOOKUP(A370,'SQ00 Conditions'!D:D,'SQ00 Conditions'!H:H,"Not Priced")</f>
        <v>355</v>
      </c>
      <c r="J370" t="str">
        <f t="shared" si="25"/>
        <v>Same</v>
      </c>
    </row>
    <row r="371" spans="1:10" x14ac:dyDescent="0.2">
      <c r="A371" s="198" t="s">
        <v>686</v>
      </c>
      <c r="B371" s="395">
        <v>355</v>
      </c>
      <c r="C371" s="190">
        <f t="shared" si="26"/>
        <v>0</v>
      </c>
      <c r="D371" s="398">
        <f t="shared" si="27"/>
        <v>0</v>
      </c>
      <c r="E371" s="189">
        <f>VLOOKUP(A371,'2020 Pricing'!A:B,2,FALSE)</f>
        <v>355</v>
      </c>
      <c r="F371" s="189">
        <f>VLOOKUP(A371,'2020 Pricing'!A:C,3,FALSE)</f>
        <v>355</v>
      </c>
      <c r="G371" s="190">
        <f t="shared" si="28"/>
        <v>0</v>
      </c>
      <c r="H371" s="191">
        <f t="shared" si="29"/>
        <v>0</v>
      </c>
      <c r="I371" s="543">
        <f>_xlfn.XLOOKUP(A371,'SQ00 Conditions'!D:D,'SQ00 Conditions'!H:H,"Not Priced")</f>
        <v>355</v>
      </c>
      <c r="J371" t="str">
        <f t="shared" si="25"/>
        <v>Same</v>
      </c>
    </row>
    <row r="372" spans="1:10" x14ac:dyDescent="0.2">
      <c r="A372" s="198" t="s">
        <v>687</v>
      </c>
      <c r="B372" s="395">
        <v>355</v>
      </c>
      <c r="C372" s="190">
        <f t="shared" si="26"/>
        <v>0</v>
      </c>
      <c r="D372" s="398">
        <f t="shared" si="27"/>
        <v>0</v>
      </c>
      <c r="E372" s="189">
        <f>VLOOKUP(A372,'2020 Pricing'!A:B,2,FALSE)</f>
        <v>355</v>
      </c>
      <c r="F372" s="189">
        <f>VLOOKUP(A372,'2020 Pricing'!A:C,3,FALSE)</f>
        <v>355</v>
      </c>
      <c r="G372" s="190">
        <f t="shared" si="28"/>
        <v>0</v>
      </c>
      <c r="H372" s="191">
        <f t="shared" si="29"/>
        <v>0</v>
      </c>
      <c r="I372" s="543">
        <f>_xlfn.XLOOKUP(A372,'SQ00 Conditions'!D:D,'SQ00 Conditions'!H:H,"Not Priced")</f>
        <v>355</v>
      </c>
      <c r="J372" t="str">
        <f t="shared" si="25"/>
        <v>Same</v>
      </c>
    </row>
    <row r="373" spans="1:10" x14ac:dyDescent="0.2">
      <c r="A373" s="198" t="s">
        <v>688</v>
      </c>
      <c r="B373" s="395">
        <v>355</v>
      </c>
      <c r="C373" s="190">
        <f t="shared" si="26"/>
        <v>0</v>
      </c>
      <c r="D373" s="398">
        <f t="shared" si="27"/>
        <v>0</v>
      </c>
      <c r="E373" s="189">
        <f>VLOOKUP(A373,'2020 Pricing'!A:B,2,FALSE)</f>
        <v>355</v>
      </c>
      <c r="F373" s="189">
        <f>VLOOKUP(A373,'2020 Pricing'!A:C,3,FALSE)</f>
        <v>355</v>
      </c>
      <c r="G373" s="190">
        <f t="shared" si="28"/>
        <v>0</v>
      </c>
      <c r="H373" s="191">
        <f t="shared" si="29"/>
        <v>0</v>
      </c>
      <c r="I373" s="543">
        <f>_xlfn.XLOOKUP(A373,'SQ00 Conditions'!D:D,'SQ00 Conditions'!H:H,"Not Priced")</f>
        <v>355</v>
      </c>
      <c r="J373" t="str">
        <f t="shared" si="25"/>
        <v>Same</v>
      </c>
    </row>
    <row r="374" spans="1:10" x14ac:dyDescent="0.2">
      <c r="A374" s="198" t="s">
        <v>689</v>
      </c>
      <c r="B374" s="395">
        <v>355</v>
      </c>
      <c r="C374" s="190">
        <f t="shared" si="26"/>
        <v>0</v>
      </c>
      <c r="D374" s="398">
        <f t="shared" si="27"/>
        <v>0</v>
      </c>
      <c r="E374" s="189">
        <f>VLOOKUP(A374,'2020 Pricing'!A:B,2,FALSE)</f>
        <v>355</v>
      </c>
      <c r="F374" s="189">
        <f>VLOOKUP(A374,'2020 Pricing'!A:C,3,FALSE)</f>
        <v>355</v>
      </c>
      <c r="G374" s="190">
        <f t="shared" si="28"/>
        <v>0</v>
      </c>
      <c r="H374" s="191">
        <f t="shared" si="29"/>
        <v>0</v>
      </c>
      <c r="I374" s="543">
        <f>_xlfn.XLOOKUP(A374,'SQ00 Conditions'!D:D,'SQ00 Conditions'!H:H,"Not Priced")</f>
        <v>355</v>
      </c>
      <c r="J374" t="str">
        <f t="shared" si="25"/>
        <v>Same</v>
      </c>
    </row>
    <row r="375" spans="1:10" x14ac:dyDescent="0.2">
      <c r="A375" s="198" t="s">
        <v>995</v>
      </c>
      <c r="B375" s="395">
        <v>243</v>
      </c>
      <c r="C375" s="190">
        <f t="shared" si="26"/>
        <v>12.5</v>
      </c>
      <c r="D375" s="398">
        <f t="shared" si="27"/>
        <v>5.1440329218106998E-2</v>
      </c>
      <c r="E375" s="189">
        <f>VLOOKUP(A375,'2020 Pricing'!A:B,2,FALSE)</f>
        <v>230.5</v>
      </c>
      <c r="F375" s="189" t="e">
        <f>VLOOKUP(A375,'2020 Pricing'!A:C,3,FALSE)</f>
        <v>#N/A</v>
      </c>
      <c r="G375" s="190" t="e">
        <f t="shared" si="28"/>
        <v>#N/A</v>
      </c>
      <c r="H375" s="191" t="e">
        <f t="shared" si="29"/>
        <v>#N/A</v>
      </c>
      <c r="I375" s="543">
        <f>_xlfn.XLOOKUP(A375,'SQ00 Conditions'!D:D,'SQ00 Conditions'!H:H,"Not Priced")</f>
        <v>243</v>
      </c>
      <c r="J375" t="str">
        <f t="shared" si="25"/>
        <v>Same</v>
      </c>
    </row>
    <row r="376" spans="1:10" x14ac:dyDescent="0.2">
      <c r="A376" s="198" t="s">
        <v>690</v>
      </c>
      <c r="B376" s="395">
        <v>805</v>
      </c>
      <c r="C376" s="190">
        <f t="shared" si="26"/>
        <v>0</v>
      </c>
      <c r="D376" s="398">
        <f t="shared" si="27"/>
        <v>0</v>
      </c>
      <c r="E376" s="189">
        <f>VLOOKUP(A376,'2020 Pricing'!A:B,2,FALSE)</f>
        <v>805</v>
      </c>
      <c r="F376" s="189">
        <f>VLOOKUP(A376,'2020 Pricing'!A:C,3,FALSE)</f>
        <v>805</v>
      </c>
      <c r="G376" s="190">
        <f t="shared" si="28"/>
        <v>0</v>
      </c>
      <c r="H376" s="191">
        <f t="shared" si="29"/>
        <v>0</v>
      </c>
      <c r="I376" s="543">
        <f>_xlfn.XLOOKUP(A376,'SQ00 Conditions'!D:D,'SQ00 Conditions'!H:H,"Not Priced")</f>
        <v>805</v>
      </c>
      <c r="J376" t="str">
        <f t="shared" si="25"/>
        <v>Same</v>
      </c>
    </row>
    <row r="377" spans="1:10" x14ac:dyDescent="0.2">
      <c r="A377" s="198" t="s">
        <v>691</v>
      </c>
      <c r="B377" s="395">
        <v>805</v>
      </c>
      <c r="C377" s="190">
        <f t="shared" si="26"/>
        <v>0</v>
      </c>
      <c r="D377" s="398">
        <f t="shared" si="27"/>
        <v>0</v>
      </c>
      <c r="E377" s="189">
        <f>VLOOKUP(A377,'2020 Pricing'!A:B,2,FALSE)</f>
        <v>805</v>
      </c>
      <c r="F377" s="189">
        <f>VLOOKUP(A377,'2020 Pricing'!A:C,3,FALSE)</f>
        <v>805</v>
      </c>
      <c r="G377" s="190">
        <f t="shared" si="28"/>
        <v>0</v>
      </c>
      <c r="H377" s="191">
        <f t="shared" si="29"/>
        <v>0</v>
      </c>
      <c r="I377" s="543">
        <f>_xlfn.XLOOKUP(A377,'SQ00 Conditions'!D:D,'SQ00 Conditions'!H:H,"Not Priced")</f>
        <v>805</v>
      </c>
      <c r="J377" t="str">
        <f t="shared" si="25"/>
        <v>Same</v>
      </c>
    </row>
    <row r="378" spans="1:10" x14ac:dyDescent="0.2">
      <c r="A378" s="198" t="s">
        <v>692</v>
      </c>
      <c r="B378" s="395">
        <v>805</v>
      </c>
      <c r="C378" s="190">
        <f t="shared" si="26"/>
        <v>0</v>
      </c>
      <c r="D378" s="398">
        <f t="shared" si="27"/>
        <v>0</v>
      </c>
      <c r="E378" s="189">
        <f>VLOOKUP(A378,'2020 Pricing'!A:B,2,FALSE)</f>
        <v>805</v>
      </c>
      <c r="F378" s="189">
        <f>VLOOKUP(A378,'2020 Pricing'!A:C,3,FALSE)</f>
        <v>805</v>
      </c>
      <c r="G378" s="190">
        <f t="shared" si="28"/>
        <v>0</v>
      </c>
      <c r="H378" s="191">
        <f t="shared" si="29"/>
        <v>0</v>
      </c>
      <c r="I378" s="543">
        <f>_xlfn.XLOOKUP(A378,'SQ00 Conditions'!D:D,'SQ00 Conditions'!H:H,"Not Priced")</f>
        <v>805</v>
      </c>
      <c r="J378" t="str">
        <f t="shared" si="25"/>
        <v>Same</v>
      </c>
    </row>
    <row r="379" spans="1:10" x14ac:dyDescent="0.2">
      <c r="A379" s="198" t="s">
        <v>693</v>
      </c>
      <c r="B379" s="395">
        <v>805</v>
      </c>
      <c r="C379" s="190">
        <f t="shared" si="26"/>
        <v>0</v>
      </c>
      <c r="D379" s="398">
        <f t="shared" si="27"/>
        <v>0</v>
      </c>
      <c r="E379" s="189">
        <f>VLOOKUP(A379,'2020 Pricing'!A:B,2,FALSE)</f>
        <v>805</v>
      </c>
      <c r="F379" s="189">
        <f>VLOOKUP(A379,'2020 Pricing'!A:C,3,FALSE)</f>
        <v>805</v>
      </c>
      <c r="G379" s="190">
        <f t="shared" si="28"/>
        <v>0</v>
      </c>
      <c r="H379" s="191">
        <f t="shared" si="29"/>
        <v>0</v>
      </c>
      <c r="I379" s="543">
        <f>_xlfn.XLOOKUP(A379,'SQ00 Conditions'!D:D,'SQ00 Conditions'!H:H,"Not Priced")</f>
        <v>805</v>
      </c>
      <c r="J379" t="str">
        <f t="shared" si="25"/>
        <v>Same</v>
      </c>
    </row>
    <row r="380" spans="1:10" x14ac:dyDescent="0.2">
      <c r="A380" s="198" t="s">
        <v>694</v>
      </c>
      <c r="B380" s="395">
        <v>805</v>
      </c>
      <c r="C380" s="190">
        <f t="shared" si="26"/>
        <v>0</v>
      </c>
      <c r="D380" s="398">
        <f t="shared" si="27"/>
        <v>0</v>
      </c>
      <c r="E380" s="189">
        <f>VLOOKUP(A380,'2020 Pricing'!A:B,2,FALSE)</f>
        <v>805</v>
      </c>
      <c r="F380" s="189">
        <f>VLOOKUP(A380,'2020 Pricing'!A:C,3,FALSE)</f>
        <v>805</v>
      </c>
      <c r="G380" s="190">
        <f t="shared" si="28"/>
        <v>0</v>
      </c>
      <c r="H380" s="191">
        <f t="shared" si="29"/>
        <v>0</v>
      </c>
      <c r="I380" s="543">
        <f>_xlfn.XLOOKUP(A380,'SQ00 Conditions'!D:D,'SQ00 Conditions'!H:H,"Not Priced")</f>
        <v>805</v>
      </c>
      <c r="J380" t="str">
        <f t="shared" si="25"/>
        <v>Same</v>
      </c>
    </row>
    <row r="381" spans="1:10" x14ac:dyDescent="0.2">
      <c r="A381" s="198" t="s">
        <v>994</v>
      </c>
      <c r="B381" s="395">
        <v>550</v>
      </c>
      <c r="C381" s="190">
        <f t="shared" si="26"/>
        <v>26.75</v>
      </c>
      <c r="D381" s="398">
        <f t="shared" si="27"/>
        <v>4.8636363636363637E-2</v>
      </c>
      <c r="E381" s="189">
        <f>VLOOKUP(A381,'2020 Pricing'!A:B,2,FALSE)</f>
        <v>523.25</v>
      </c>
      <c r="F381" s="189" t="e">
        <f>VLOOKUP(A381,'2020 Pricing'!A:C,3,FALSE)</f>
        <v>#N/A</v>
      </c>
      <c r="G381" s="190" t="e">
        <f t="shared" si="28"/>
        <v>#N/A</v>
      </c>
      <c r="H381" s="191" t="e">
        <f t="shared" si="29"/>
        <v>#N/A</v>
      </c>
      <c r="I381" s="543">
        <f>_xlfn.XLOOKUP(A381,'SQ00 Conditions'!D:D,'SQ00 Conditions'!H:H,"Not Priced")</f>
        <v>550</v>
      </c>
      <c r="J381" t="str">
        <f t="shared" si="25"/>
        <v>Same</v>
      </c>
    </row>
    <row r="382" spans="1:10" x14ac:dyDescent="0.2">
      <c r="A382" s="198" t="s">
        <v>1326</v>
      </c>
      <c r="B382" s="395">
        <v>750</v>
      </c>
      <c r="C382" s="190" t="e">
        <f t="shared" si="26"/>
        <v>#N/A</v>
      </c>
      <c r="D382" s="398" t="e">
        <f t="shared" si="27"/>
        <v>#N/A</v>
      </c>
      <c r="E382" s="189" t="e">
        <f>VLOOKUP(A382,'2020 Pricing'!A:B,2,FALSE)</f>
        <v>#N/A</v>
      </c>
      <c r="F382" s="189" t="e">
        <f>VLOOKUP(A382,'2020 Pricing'!A:C,3,FALSE)</f>
        <v>#N/A</v>
      </c>
      <c r="G382" s="190" t="e">
        <f t="shared" si="28"/>
        <v>#N/A</v>
      </c>
      <c r="H382" s="191" t="e">
        <f t="shared" si="29"/>
        <v>#N/A</v>
      </c>
      <c r="I382" s="543">
        <f>_xlfn.XLOOKUP(A382,'SQ00 Conditions'!D:D,'SQ00 Conditions'!H:H,"Not Priced")</f>
        <v>750</v>
      </c>
      <c r="J382" t="str">
        <f t="shared" si="25"/>
        <v>Same</v>
      </c>
    </row>
    <row r="383" spans="1:10" x14ac:dyDescent="0.2">
      <c r="A383" s="198" t="s">
        <v>1328</v>
      </c>
      <c r="B383" s="395">
        <v>675</v>
      </c>
      <c r="C383" s="190" t="e">
        <f t="shared" si="26"/>
        <v>#N/A</v>
      </c>
      <c r="D383" s="398" t="e">
        <f t="shared" si="27"/>
        <v>#N/A</v>
      </c>
      <c r="E383" s="189" t="e">
        <f>VLOOKUP(A383,'2020 Pricing'!A:B,2,FALSE)</f>
        <v>#N/A</v>
      </c>
      <c r="F383" s="189" t="e">
        <f>VLOOKUP(A383,'2020 Pricing'!A:C,3,FALSE)</f>
        <v>#N/A</v>
      </c>
      <c r="G383" s="190" t="e">
        <f t="shared" si="28"/>
        <v>#N/A</v>
      </c>
      <c r="H383" s="191" t="e">
        <f t="shared" si="29"/>
        <v>#N/A</v>
      </c>
      <c r="I383" s="543">
        <f>_xlfn.XLOOKUP(A383,'SQ00 Conditions'!D:D,'SQ00 Conditions'!H:H,"Not Priced")</f>
        <v>675</v>
      </c>
      <c r="J383" t="str">
        <f t="shared" si="25"/>
        <v>Same</v>
      </c>
    </row>
    <row r="384" spans="1:10" x14ac:dyDescent="0.2">
      <c r="A384" s="198" t="s">
        <v>1332</v>
      </c>
      <c r="B384" s="395">
        <v>405</v>
      </c>
      <c r="C384" s="190" t="e">
        <f t="shared" si="26"/>
        <v>#N/A</v>
      </c>
      <c r="D384" s="398" t="e">
        <f t="shared" si="27"/>
        <v>#N/A</v>
      </c>
      <c r="E384" s="189" t="e">
        <f>VLOOKUP(A384,'2020 Pricing'!A:B,2,FALSE)</f>
        <v>#N/A</v>
      </c>
      <c r="F384" s="189" t="e">
        <f>VLOOKUP(A384,'2020 Pricing'!A:C,3,FALSE)</f>
        <v>#N/A</v>
      </c>
      <c r="G384" s="190" t="e">
        <f t="shared" si="28"/>
        <v>#N/A</v>
      </c>
      <c r="H384" s="191" t="e">
        <f t="shared" si="29"/>
        <v>#N/A</v>
      </c>
      <c r="I384" s="543">
        <f>_xlfn.XLOOKUP(A384,'SQ00 Conditions'!D:D,'SQ00 Conditions'!H:H,"Not Priced")</f>
        <v>405</v>
      </c>
      <c r="J384" t="str">
        <f t="shared" si="25"/>
        <v>Same</v>
      </c>
    </row>
    <row r="385" spans="1:10" x14ac:dyDescent="0.2">
      <c r="A385" s="198" t="s">
        <v>164</v>
      </c>
      <c r="B385" s="395">
        <v>788</v>
      </c>
      <c r="C385" s="190">
        <f t="shared" si="26"/>
        <v>0</v>
      </c>
      <c r="D385" s="398">
        <f t="shared" si="27"/>
        <v>0</v>
      </c>
      <c r="E385" s="189">
        <f>VLOOKUP(A385,'2020 Pricing'!A:B,2,FALSE)</f>
        <v>788</v>
      </c>
      <c r="F385" s="189">
        <f>VLOOKUP(A385,'2020 Pricing'!A:C,3,FALSE)</f>
        <v>788</v>
      </c>
      <c r="G385" s="190">
        <f t="shared" si="28"/>
        <v>0</v>
      </c>
      <c r="H385" s="191">
        <f t="shared" si="29"/>
        <v>0</v>
      </c>
      <c r="I385" s="543">
        <f>_xlfn.XLOOKUP(A385,'SQ00 Conditions'!D:D,'SQ00 Conditions'!H:H,"Not Priced")</f>
        <v>788</v>
      </c>
      <c r="J385" t="str">
        <f t="shared" si="25"/>
        <v>Same</v>
      </c>
    </row>
    <row r="386" spans="1:10" x14ac:dyDescent="0.2">
      <c r="A386" s="198" t="s">
        <v>166</v>
      </c>
      <c r="B386" s="395">
        <v>788</v>
      </c>
      <c r="C386" s="190">
        <f t="shared" si="26"/>
        <v>0</v>
      </c>
      <c r="D386" s="398">
        <f t="shared" si="27"/>
        <v>0</v>
      </c>
      <c r="E386" s="189">
        <f>VLOOKUP(A386,'2020 Pricing'!A:B,2,FALSE)</f>
        <v>788</v>
      </c>
      <c r="F386" s="189">
        <f>VLOOKUP(A386,'2020 Pricing'!A:C,3,FALSE)</f>
        <v>788</v>
      </c>
      <c r="G386" s="190">
        <f t="shared" si="28"/>
        <v>0</v>
      </c>
      <c r="H386" s="191">
        <f t="shared" si="29"/>
        <v>0</v>
      </c>
      <c r="I386" s="543">
        <f>_xlfn.XLOOKUP(A386,'SQ00 Conditions'!D:D,'SQ00 Conditions'!H:H,"Not Priced")</f>
        <v>788</v>
      </c>
      <c r="J386" t="str">
        <f t="shared" ref="J386:J449" si="30">IF(I386=B386,"Same","Changed")</f>
        <v>Same</v>
      </c>
    </row>
    <row r="387" spans="1:10" x14ac:dyDescent="0.2">
      <c r="A387" s="198" t="s">
        <v>168</v>
      </c>
      <c r="B387" s="395">
        <v>788</v>
      </c>
      <c r="C387" s="190">
        <f t="shared" si="26"/>
        <v>0</v>
      </c>
      <c r="D387" s="398">
        <f t="shared" si="27"/>
        <v>0</v>
      </c>
      <c r="E387" s="189">
        <f>VLOOKUP(A387,'2020 Pricing'!A:B,2,FALSE)</f>
        <v>788</v>
      </c>
      <c r="F387" s="189">
        <f>VLOOKUP(A387,'2020 Pricing'!A:C,3,FALSE)</f>
        <v>788</v>
      </c>
      <c r="G387" s="190">
        <f t="shared" si="28"/>
        <v>0</v>
      </c>
      <c r="H387" s="191">
        <f t="shared" si="29"/>
        <v>0</v>
      </c>
      <c r="I387" s="543">
        <f>_xlfn.XLOOKUP(A387,'SQ00 Conditions'!D:D,'SQ00 Conditions'!H:H,"Not Priced")</f>
        <v>788</v>
      </c>
      <c r="J387" t="str">
        <f t="shared" si="30"/>
        <v>Same</v>
      </c>
    </row>
    <row r="388" spans="1:10" x14ac:dyDescent="0.2">
      <c r="A388" s="198" t="s">
        <v>170</v>
      </c>
      <c r="B388" s="395">
        <v>788</v>
      </c>
      <c r="C388" s="190">
        <f t="shared" si="26"/>
        <v>0</v>
      </c>
      <c r="D388" s="398">
        <f t="shared" si="27"/>
        <v>0</v>
      </c>
      <c r="E388" s="189">
        <f>VLOOKUP(A388,'2020 Pricing'!A:B,2,FALSE)</f>
        <v>788</v>
      </c>
      <c r="F388" s="189">
        <f>VLOOKUP(A388,'2020 Pricing'!A:C,3,FALSE)</f>
        <v>788</v>
      </c>
      <c r="G388" s="190">
        <f t="shared" si="28"/>
        <v>0</v>
      </c>
      <c r="H388" s="191">
        <f t="shared" si="29"/>
        <v>0</v>
      </c>
      <c r="I388" s="543">
        <f>_xlfn.XLOOKUP(A388,'SQ00 Conditions'!D:D,'SQ00 Conditions'!H:H,"Not Priced")</f>
        <v>788</v>
      </c>
      <c r="J388" t="str">
        <f t="shared" si="30"/>
        <v>Same</v>
      </c>
    </row>
    <row r="389" spans="1:10" x14ac:dyDescent="0.2">
      <c r="A389" s="198" t="s">
        <v>171</v>
      </c>
      <c r="B389" s="395">
        <v>788</v>
      </c>
      <c r="C389" s="190">
        <f t="shared" si="26"/>
        <v>0</v>
      </c>
      <c r="D389" s="398">
        <f t="shared" si="27"/>
        <v>0</v>
      </c>
      <c r="E389" s="189">
        <f>VLOOKUP(A389,'2020 Pricing'!A:B,2,FALSE)</f>
        <v>788</v>
      </c>
      <c r="F389" s="189">
        <f>VLOOKUP(A389,'2020 Pricing'!A:C,3,FALSE)</f>
        <v>788</v>
      </c>
      <c r="G389" s="190">
        <f t="shared" si="28"/>
        <v>0</v>
      </c>
      <c r="H389" s="191">
        <f t="shared" si="29"/>
        <v>0</v>
      </c>
      <c r="I389" s="543">
        <f>_xlfn.XLOOKUP(A389,'SQ00 Conditions'!D:D,'SQ00 Conditions'!H:H,"Not Priced")</f>
        <v>788</v>
      </c>
      <c r="J389" t="str">
        <f t="shared" si="30"/>
        <v>Same</v>
      </c>
    </row>
    <row r="390" spans="1:10" x14ac:dyDescent="0.2">
      <c r="A390" s="198" t="s">
        <v>172</v>
      </c>
      <c r="B390" s="395">
        <v>295.5</v>
      </c>
      <c r="C390" s="190">
        <f t="shared" ref="C390:C453" si="31">B390-E390</f>
        <v>0</v>
      </c>
      <c r="D390" s="398">
        <f t="shared" ref="D390:D453" si="32">C390/B390</f>
        <v>0</v>
      </c>
      <c r="E390" s="189">
        <f>VLOOKUP(A390,'2020 Pricing'!A:B,2,FALSE)</f>
        <v>295.5</v>
      </c>
      <c r="F390" s="189">
        <f>VLOOKUP(A390,'2020 Pricing'!A:C,3,FALSE)</f>
        <v>295.5</v>
      </c>
      <c r="G390" s="190">
        <f t="shared" ref="G390:G453" si="33">E390-F390</f>
        <v>0</v>
      </c>
      <c r="H390" s="191">
        <f t="shared" ref="H390:H453" si="34">G390/F390</f>
        <v>0</v>
      </c>
      <c r="I390" s="543">
        <f>_xlfn.XLOOKUP(A390,'SQ00 Conditions'!D:D,'SQ00 Conditions'!H:H,"Not Priced")</f>
        <v>295.5</v>
      </c>
      <c r="J390" t="str">
        <f t="shared" si="30"/>
        <v>Same</v>
      </c>
    </row>
    <row r="391" spans="1:10" x14ac:dyDescent="0.2">
      <c r="A391" s="198" t="s">
        <v>183</v>
      </c>
      <c r="B391" s="395">
        <v>1008</v>
      </c>
      <c r="C391" s="190">
        <f t="shared" si="31"/>
        <v>0</v>
      </c>
      <c r="D391" s="398">
        <f t="shared" si="32"/>
        <v>0</v>
      </c>
      <c r="E391" s="189">
        <f>VLOOKUP(A391,'2020 Pricing'!A:B,2,FALSE)</f>
        <v>1008</v>
      </c>
      <c r="F391" s="189">
        <f>VLOOKUP(A391,'2020 Pricing'!A:C,3,FALSE)</f>
        <v>1008</v>
      </c>
      <c r="G391" s="190">
        <f t="shared" si="33"/>
        <v>0</v>
      </c>
      <c r="H391" s="191">
        <f t="shared" si="34"/>
        <v>0</v>
      </c>
      <c r="I391" s="543">
        <f>_xlfn.XLOOKUP(A391,'SQ00 Conditions'!D:D,'SQ00 Conditions'!H:H,"Not Priced")</f>
        <v>1008</v>
      </c>
      <c r="J391" t="str">
        <f t="shared" si="30"/>
        <v>Same</v>
      </c>
    </row>
    <row r="392" spans="1:10" x14ac:dyDescent="0.2">
      <c r="A392" s="198" t="s">
        <v>185</v>
      </c>
      <c r="B392" s="395">
        <v>1008</v>
      </c>
      <c r="C392" s="190">
        <f t="shared" si="31"/>
        <v>0</v>
      </c>
      <c r="D392" s="398">
        <f t="shared" si="32"/>
        <v>0</v>
      </c>
      <c r="E392" s="189">
        <f>VLOOKUP(A392,'2020 Pricing'!A:B,2,FALSE)</f>
        <v>1008</v>
      </c>
      <c r="F392" s="189">
        <f>VLOOKUP(A392,'2020 Pricing'!A:C,3,FALSE)</f>
        <v>1008</v>
      </c>
      <c r="G392" s="190">
        <f t="shared" si="33"/>
        <v>0</v>
      </c>
      <c r="H392" s="191">
        <f t="shared" si="34"/>
        <v>0</v>
      </c>
      <c r="I392" s="543">
        <f>_xlfn.XLOOKUP(A392,'SQ00 Conditions'!D:D,'SQ00 Conditions'!H:H,"Not Priced")</f>
        <v>1008</v>
      </c>
      <c r="J392" t="str">
        <f t="shared" si="30"/>
        <v>Same</v>
      </c>
    </row>
    <row r="393" spans="1:10" x14ac:dyDescent="0.2">
      <c r="A393" s="198" t="s">
        <v>187</v>
      </c>
      <c r="B393" s="395">
        <v>1008</v>
      </c>
      <c r="C393" s="190">
        <f t="shared" si="31"/>
        <v>0</v>
      </c>
      <c r="D393" s="398">
        <f t="shared" si="32"/>
        <v>0</v>
      </c>
      <c r="E393" s="189">
        <f>VLOOKUP(A393,'2020 Pricing'!A:B,2,FALSE)</f>
        <v>1008</v>
      </c>
      <c r="F393" s="189">
        <f>VLOOKUP(A393,'2020 Pricing'!A:C,3,FALSE)</f>
        <v>1008</v>
      </c>
      <c r="G393" s="190">
        <f t="shared" si="33"/>
        <v>0</v>
      </c>
      <c r="H393" s="191">
        <f t="shared" si="34"/>
        <v>0</v>
      </c>
      <c r="I393" s="543">
        <f>_xlfn.XLOOKUP(A393,'SQ00 Conditions'!D:D,'SQ00 Conditions'!H:H,"Not Priced")</f>
        <v>1008</v>
      </c>
      <c r="J393" t="str">
        <f t="shared" si="30"/>
        <v>Same</v>
      </c>
    </row>
    <row r="394" spans="1:10" x14ac:dyDescent="0.2">
      <c r="A394" s="198" t="s">
        <v>189</v>
      </c>
      <c r="B394" s="395">
        <v>1008</v>
      </c>
      <c r="C394" s="190">
        <f t="shared" si="31"/>
        <v>0</v>
      </c>
      <c r="D394" s="398">
        <f t="shared" si="32"/>
        <v>0</v>
      </c>
      <c r="E394" s="189">
        <f>VLOOKUP(A394,'2020 Pricing'!A:B,2,FALSE)</f>
        <v>1008</v>
      </c>
      <c r="F394" s="189">
        <f>VLOOKUP(A394,'2020 Pricing'!A:C,3,FALSE)</f>
        <v>1008</v>
      </c>
      <c r="G394" s="190">
        <f t="shared" si="33"/>
        <v>0</v>
      </c>
      <c r="H394" s="191">
        <f t="shared" si="34"/>
        <v>0</v>
      </c>
      <c r="I394" s="543">
        <f>_xlfn.XLOOKUP(A394,'SQ00 Conditions'!D:D,'SQ00 Conditions'!H:H,"Not Priced")</f>
        <v>1008</v>
      </c>
      <c r="J394" t="str">
        <f t="shared" si="30"/>
        <v>Same</v>
      </c>
    </row>
    <row r="395" spans="1:10" x14ac:dyDescent="0.2">
      <c r="A395" s="198" t="s">
        <v>191</v>
      </c>
      <c r="B395" s="395">
        <v>1008</v>
      </c>
      <c r="C395" s="190">
        <f t="shared" si="31"/>
        <v>0</v>
      </c>
      <c r="D395" s="398">
        <f t="shared" si="32"/>
        <v>0</v>
      </c>
      <c r="E395" s="189">
        <f>VLOOKUP(A395,'2020 Pricing'!A:B,2,FALSE)</f>
        <v>1008</v>
      </c>
      <c r="F395" s="189">
        <f>VLOOKUP(A395,'2020 Pricing'!A:C,3,FALSE)</f>
        <v>1008</v>
      </c>
      <c r="G395" s="190">
        <f t="shared" si="33"/>
        <v>0</v>
      </c>
      <c r="H395" s="191">
        <f t="shared" si="34"/>
        <v>0</v>
      </c>
      <c r="I395" s="543">
        <f>_xlfn.XLOOKUP(A395,'SQ00 Conditions'!D:D,'SQ00 Conditions'!H:H,"Not Priced")</f>
        <v>1008</v>
      </c>
      <c r="J395" t="str">
        <f t="shared" si="30"/>
        <v>Same</v>
      </c>
    </row>
    <row r="396" spans="1:10" x14ac:dyDescent="0.2">
      <c r="A396" s="198" t="s">
        <v>193</v>
      </c>
      <c r="B396" s="395">
        <v>354</v>
      </c>
      <c r="C396" s="190">
        <f t="shared" si="31"/>
        <v>0</v>
      </c>
      <c r="D396" s="398">
        <f t="shared" si="32"/>
        <v>0</v>
      </c>
      <c r="E396" s="189">
        <f>VLOOKUP(A396,'2020 Pricing'!A:B,2,FALSE)</f>
        <v>354</v>
      </c>
      <c r="F396" s="189">
        <f>VLOOKUP(A396,'2020 Pricing'!A:C,3,FALSE)</f>
        <v>354</v>
      </c>
      <c r="G396" s="190">
        <f t="shared" si="33"/>
        <v>0</v>
      </c>
      <c r="H396" s="191">
        <f t="shared" si="34"/>
        <v>0</v>
      </c>
      <c r="I396" s="543">
        <f>_xlfn.XLOOKUP(A396,'SQ00 Conditions'!D:D,'SQ00 Conditions'!H:H,"Not Priced")</f>
        <v>354</v>
      </c>
      <c r="J396" t="str">
        <f t="shared" si="30"/>
        <v>Same</v>
      </c>
    </row>
    <row r="397" spans="1:10" x14ac:dyDescent="0.2">
      <c r="A397" s="198" t="s">
        <v>1427</v>
      </c>
      <c r="B397" s="395">
        <v>1000</v>
      </c>
      <c r="C397" s="190">
        <f t="shared" si="31"/>
        <v>0</v>
      </c>
      <c r="D397" s="398">
        <f t="shared" si="32"/>
        <v>0</v>
      </c>
      <c r="E397" s="189">
        <v>1000</v>
      </c>
      <c r="F397" s="189" t="e">
        <f>VLOOKUP(A397,'2020 Pricing'!A:C,3,FALSE)</f>
        <v>#N/A</v>
      </c>
      <c r="G397" s="190" t="e">
        <f t="shared" si="33"/>
        <v>#N/A</v>
      </c>
      <c r="H397" s="191" t="e">
        <f t="shared" si="34"/>
        <v>#N/A</v>
      </c>
      <c r="I397" s="543">
        <f>_xlfn.XLOOKUP(A397,'SQ00 Conditions'!D:D,'SQ00 Conditions'!H:H,"Not Priced")</f>
        <v>1000</v>
      </c>
      <c r="J397" t="str">
        <f t="shared" si="30"/>
        <v>Same</v>
      </c>
    </row>
    <row r="398" spans="1:10" x14ac:dyDescent="0.2">
      <c r="A398" s="198" t="s">
        <v>1429</v>
      </c>
      <c r="B398" s="395">
        <v>900</v>
      </c>
      <c r="C398" s="190" t="e">
        <f t="shared" si="31"/>
        <v>#N/A</v>
      </c>
      <c r="D398" s="398" t="e">
        <f t="shared" si="32"/>
        <v>#N/A</v>
      </c>
      <c r="E398" s="189" t="e">
        <f>VLOOKUP(A398,'2020 Pricing'!A:B,2,FALSE)</f>
        <v>#N/A</v>
      </c>
      <c r="F398" s="189" t="e">
        <f>VLOOKUP(A398,'2020 Pricing'!A:C,3,FALSE)</f>
        <v>#N/A</v>
      </c>
      <c r="G398" s="190" t="e">
        <f t="shared" si="33"/>
        <v>#N/A</v>
      </c>
      <c r="H398" s="191" t="e">
        <f t="shared" si="34"/>
        <v>#N/A</v>
      </c>
      <c r="I398" s="543">
        <f>_xlfn.XLOOKUP(A398,'SQ00 Conditions'!D:D,'SQ00 Conditions'!H:H,"Not Priced")</f>
        <v>900</v>
      </c>
      <c r="J398" t="str">
        <f t="shared" si="30"/>
        <v>Same</v>
      </c>
    </row>
    <row r="399" spans="1:10" x14ac:dyDescent="0.2">
      <c r="A399" s="198" t="s">
        <v>1433</v>
      </c>
      <c r="B399" s="395">
        <v>540</v>
      </c>
      <c r="C399" s="190" t="e">
        <f t="shared" si="31"/>
        <v>#N/A</v>
      </c>
      <c r="D399" s="398" t="e">
        <f t="shared" si="32"/>
        <v>#N/A</v>
      </c>
      <c r="E399" s="189" t="e">
        <f>VLOOKUP(A399,'2020 Pricing'!A:B,2,FALSE)</f>
        <v>#N/A</v>
      </c>
      <c r="F399" s="189" t="e">
        <f>VLOOKUP(A399,'2020 Pricing'!A:C,3,FALSE)</f>
        <v>#N/A</v>
      </c>
      <c r="G399" s="190" t="e">
        <f t="shared" si="33"/>
        <v>#N/A</v>
      </c>
      <c r="H399" s="191" t="e">
        <f t="shared" si="34"/>
        <v>#N/A</v>
      </c>
      <c r="I399" s="543">
        <f>_xlfn.XLOOKUP(A399,'SQ00 Conditions'!D:D,'SQ00 Conditions'!H:H,"Not Priced")</f>
        <v>540</v>
      </c>
      <c r="J399" t="str">
        <f t="shared" si="30"/>
        <v>Same</v>
      </c>
    </row>
    <row r="400" spans="1:10" x14ac:dyDescent="0.2">
      <c r="A400" s="198" t="s">
        <v>201</v>
      </c>
      <c r="B400" s="395">
        <v>1764</v>
      </c>
      <c r="C400" s="190">
        <f t="shared" si="31"/>
        <v>0</v>
      </c>
      <c r="D400" s="398">
        <f t="shared" si="32"/>
        <v>0</v>
      </c>
      <c r="E400" s="189">
        <f>VLOOKUP(A400,'2020 Pricing'!A:B,2,FALSE)</f>
        <v>1764</v>
      </c>
      <c r="F400" s="189">
        <f>VLOOKUP(A400,'2020 Pricing'!A:C,3,FALSE)</f>
        <v>1764</v>
      </c>
      <c r="G400" s="190">
        <f t="shared" si="33"/>
        <v>0</v>
      </c>
      <c r="H400" s="191">
        <f t="shared" si="34"/>
        <v>0</v>
      </c>
      <c r="I400" s="543">
        <f>_xlfn.XLOOKUP(A400,'SQ00 Conditions'!D:D,'SQ00 Conditions'!H:H,"Not Priced")</f>
        <v>1764</v>
      </c>
      <c r="J400" t="str">
        <f t="shared" si="30"/>
        <v>Same</v>
      </c>
    </row>
    <row r="401" spans="1:10" x14ac:dyDescent="0.2">
      <c r="A401" s="198" t="s">
        <v>203</v>
      </c>
      <c r="B401" s="395">
        <v>1764</v>
      </c>
      <c r="C401" s="190">
        <f t="shared" si="31"/>
        <v>0</v>
      </c>
      <c r="D401" s="398">
        <f t="shared" si="32"/>
        <v>0</v>
      </c>
      <c r="E401" s="189">
        <f>VLOOKUP(A401,'2020 Pricing'!A:B,2,FALSE)</f>
        <v>1764</v>
      </c>
      <c r="F401" s="189">
        <f>VLOOKUP(A401,'2020 Pricing'!A:C,3,FALSE)</f>
        <v>1764</v>
      </c>
      <c r="G401" s="190">
        <f t="shared" si="33"/>
        <v>0</v>
      </c>
      <c r="H401" s="191">
        <f t="shared" si="34"/>
        <v>0</v>
      </c>
      <c r="I401" s="543">
        <f>_xlfn.XLOOKUP(A401,'SQ00 Conditions'!D:D,'SQ00 Conditions'!H:H,"Not Priced")</f>
        <v>1764</v>
      </c>
      <c r="J401" t="str">
        <f t="shared" si="30"/>
        <v>Same</v>
      </c>
    </row>
    <row r="402" spans="1:10" x14ac:dyDescent="0.2">
      <c r="A402" s="198" t="s">
        <v>204</v>
      </c>
      <c r="B402" s="395">
        <v>1764</v>
      </c>
      <c r="C402" s="190">
        <f t="shared" si="31"/>
        <v>0</v>
      </c>
      <c r="D402" s="398">
        <f t="shared" si="32"/>
        <v>0</v>
      </c>
      <c r="E402" s="189">
        <f>VLOOKUP(A402,'2020 Pricing'!A:B,2,FALSE)</f>
        <v>1764</v>
      </c>
      <c r="F402" s="189">
        <f>VLOOKUP(A402,'2020 Pricing'!A:C,3,FALSE)</f>
        <v>1764</v>
      </c>
      <c r="G402" s="190">
        <f t="shared" si="33"/>
        <v>0</v>
      </c>
      <c r="H402" s="191">
        <f t="shared" si="34"/>
        <v>0</v>
      </c>
      <c r="I402" s="543">
        <f>_xlfn.XLOOKUP(A402,'SQ00 Conditions'!D:D,'SQ00 Conditions'!H:H,"Not Priced")</f>
        <v>1764</v>
      </c>
      <c r="J402" t="str">
        <f t="shared" si="30"/>
        <v>Same</v>
      </c>
    </row>
    <row r="403" spans="1:10" x14ac:dyDescent="0.2">
      <c r="A403" s="198" t="s">
        <v>215</v>
      </c>
      <c r="B403" s="395">
        <v>1890</v>
      </c>
      <c r="C403" s="190">
        <f t="shared" si="31"/>
        <v>0</v>
      </c>
      <c r="D403" s="398">
        <f t="shared" si="32"/>
        <v>0</v>
      </c>
      <c r="E403" s="189">
        <f>VLOOKUP(A403,'2020 Pricing'!A:B,2,FALSE)</f>
        <v>1890</v>
      </c>
      <c r="F403" s="189">
        <f>VLOOKUP(A403,'2020 Pricing'!A:C,3,FALSE)</f>
        <v>1890</v>
      </c>
      <c r="G403" s="190">
        <f t="shared" si="33"/>
        <v>0</v>
      </c>
      <c r="H403" s="191">
        <f t="shared" si="34"/>
        <v>0</v>
      </c>
      <c r="I403" s="543">
        <f>_xlfn.XLOOKUP(A403,'SQ00 Conditions'!D:D,'SQ00 Conditions'!H:H,"Not Priced")</f>
        <v>1890</v>
      </c>
      <c r="J403" t="str">
        <f t="shared" si="30"/>
        <v>Same</v>
      </c>
    </row>
    <row r="404" spans="1:10" x14ac:dyDescent="0.2">
      <c r="A404" s="198" t="s">
        <v>217</v>
      </c>
      <c r="B404" s="395">
        <v>1890</v>
      </c>
      <c r="C404" s="190">
        <f t="shared" si="31"/>
        <v>0</v>
      </c>
      <c r="D404" s="398">
        <f t="shared" si="32"/>
        <v>0</v>
      </c>
      <c r="E404" s="189">
        <f>VLOOKUP(A404,'2020 Pricing'!A:B,2,FALSE)</f>
        <v>1890</v>
      </c>
      <c r="F404" s="189">
        <f>VLOOKUP(A404,'2020 Pricing'!A:C,3,FALSE)</f>
        <v>1890</v>
      </c>
      <c r="G404" s="190">
        <f t="shared" si="33"/>
        <v>0</v>
      </c>
      <c r="H404" s="191">
        <f t="shared" si="34"/>
        <v>0</v>
      </c>
      <c r="I404" s="543">
        <f>_xlfn.XLOOKUP(A404,'SQ00 Conditions'!D:D,'SQ00 Conditions'!H:H,"Not Priced")</f>
        <v>1890</v>
      </c>
      <c r="J404" t="str">
        <f t="shared" si="30"/>
        <v>Same</v>
      </c>
    </row>
    <row r="405" spans="1:10" x14ac:dyDescent="0.2">
      <c r="A405" s="198" t="s">
        <v>219</v>
      </c>
      <c r="B405" s="395">
        <v>1890</v>
      </c>
      <c r="C405" s="190">
        <f t="shared" si="31"/>
        <v>0</v>
      </c>
      <c r="D405" s="398">
        <f t="shared" si="32"/>
        <v>0</v>
      </c>
      <c r="E405" s="189">
        <f>VLOOKUP(A405,'2020 Pricing'!A:B,2,FALSE)</f>
        <v>1890</v>
      </c>
      <c r="F405" s="189">
        <f>VLOOKUP(A405,'2020 Pricing'!A:C,3,FALSE)</f>
        <v>1890</v>
      </c>
      <c r="G405" s="190">
        <f t="shared" si="33"/>
        <v>0</v>
      </c>
      <c r="H405" s="191">
        <f t="shared" si="34"/>
        <v>0</v>
      </c>
      <c r="I405" s="543">
        <f>_xlfn.XLOOKUP(A405,'SQ00 Conditions'!D:D,'SQ00 Conditions'!H:H,"Not Priced")</f>
        <v>1890</v>
      </c>
      <c r="J405" t="str">
        <f t="shared" si="30"/>
        <v>Same</v>
      </c>
    </row>
    <row r="406" spans="1:10" x14ac:dyDescent="0.2">
      <c r="A406" s="198" t="s">
        <v>221</v>
      </c>
      <c r="B406" s="395">
        <v>1890</v>
      </c>
      <c r="C406" s="190">
        <f t="shared" si="31"/>
        <v>0</v>
      </c>
      <c r="D406" s="398">
        <f t="shared" si="32"/>
        <v>0</v>
      </c>
      <c r="E406" s="189">
        <f>VLOOKUP(A406,'2020 Pricing'!A:B,2,FALSE)</f>
        <v>1890</v>
      </c>
      <c r="F406" s="189">
        <f>VLOOKUP(A406,'2020 Pricing'!A:C,3,FALSE)</f>
        <v>1890</v>
      </c>
      <c r="G406" s="190">
        <f t="shared" si="33"/>
        <v>0</v>
      </c>
      <c r="H406" s="191">
        <f t="shared" si="34"/>
        <v>0</v>
      </c>
      <c r="I406" s="543">
        <f>_xlfn.XLOOKUP(A406,'SQ00 Conditions'!D:D,'SQ00 Conditions'!H:H,"Not Priced")</f>
        <v>1890</v>
      </c>
      <c r="J406" t="str">
        <f t="shared" si="30"/>
        <v>Same</v>
      </c>
    </row>
    <row r="407" spans="1:10" x14ac:dyDescent="0.2">
      <c r="A407" s="198" t="s">
        <v>223</v>
      </c>
      <c r="B407" s="395">
        <v>1890</v>
      </c>
      <c r="C407" s="190">
        <f t="shared" si="31"/>
        <v>0</v>
      </c>
      <c r="D407" s="398">
        <f t="shared" si="32"/>
        <v>0</v>
      </c>
      <c r="E407" s="189">
        <f>VLOOKUP(A407,'2020 Pricing'!A:B,2,FALSE)</f>
        <v>1890</v>
      </c>
      <c r="F407" s="189">
        <f>VLOOKUP(A407,'2020 Pricing'!A:C,3,FALSE)</f>
        <v>1890</v>
      </c>
      <c r="G407" s="190">
        <f t="shared" si="33"/>
        <v>0</v>
      </c>
      <c r="H407" s="191">
        <f t="shared" si="34"/>
        <v>0</v>
      </c>
      <c r="I407" s="543">
        <f>_xlfn.XLOOKUP(A407,'SQ00 Conditions'!D:D,'SQ00 Conditions'!H:H,"Not Priced")</f>
        <v>1890</v>
      </c>
      <c r="J407" t="str">
        <f t="shared" si="30"/>
        <v>Same</v>
      </c>
    </row>
    <row r="408" spans="1:10" x14ac:dyDescent="0.2">
      <c r="A408" s="198" t="s">
        <v>225</v>
      </c>
      <c r="B408" s="395">
        <v>688.5</v>
      </c>
      <c r="C408" s="190">
        <f t="shared" si="31"/>
        <v>0</v>
      </c>
      <c r="D408" s="398">
        <f t="shared" si="32"/>
        <v>0</v>
      </c>
      <c r="E408" s="189">
        <f>VLOOKUP(A408,'2020 Pricing'!A:B,2,FALSE)</f>
        <v>688.5</v>
      </c>
      <c r="F408" s="189">
        <f>VLOOKUP(A408,'2020 Pricing'!A:C,3,FALSE)</f>
        <v>688.5</v>
      </c>
      <c r="G408" s="190">
        <f t="shared" si="33"/>
        <v>0</v>
      </c>
      <c r="H408" s="191">
        <f t="shared" si="34"/>
        <v>0</v>
      </c>
      <c r="I408" s="543">
        <f>_xlfn.XLOOKUP(A408,'SQ00 Conditions'!D:D,'SQ00 Conditions'!H:H,"Not Priced")</f>
        <v>688.5</v>
      </c>
      <c r="J408" t="str">
        <f t="shared" si="30"/>
        <v>Same</v>
      </c>
    </row>
    <row r="409" spans="1:10" x14ac:dyDescent="0.2">
      <c r="A409" s="198" t="s">
        <v>1406</v>
      </c>
      <c r="B409" s="395">
        <v>1890</v>
      </c>
      <c r="C409" s="190">
        <f t="shared" si="31"/>
        <v>0</v>
      </c>
      <c r="D409" s="398">
        <f t="shared" si="32"/>
        <v>0</v>
      </c>
      <c r="E409" s="189">
        <v>1890</v>
      </c>
      <c r="F409" s="189" t="e">
        <f>VLOOKUP(A409,'2020 Pricing'!A:C,3,FALSE)</f>
        <v>#N/A</v>
      </c>
      <c r="G409" s="190" t="e">
        <f t="shared" si="33"/>
        <v>#N/A</v>
      </c>
      <c r="H409" s="191" t="e">
        <f t="shared" si="34"/>
        <v>#N/A</v>
      </c>
      <c r="I409" s="543">
        <f>_xlfn.XLOOKUP(A409,'SQ00 Conditions'!D:D,'SQ00 Conditions'!H:H,"Not Priced")</f>
        <v>1890</v>
      </c>
      <c r="J409" t="str">
        <f t="shared" si="30"/>
        <v>Same</v>
      </c>
    </row>
    <row r="410" spans="1:10" x14ac:dyDescent="0.2">
      <c r="A410" s="198" t="s">
        <v>1408</v>
      </c>
      <c r="B410" s="395">
        <v>1701</v>
      </c>
      <c r="C410" s="190" t="e">
        <f t="shared" si="31"/>
        <v>#N/A</v>
      </c>
      <c r="D410" s="398" t="e">
        <f t="shared" si="32"/>
        <v>#N/A</v>
      </c>
      <c r="E410" s="189" t="e">
        <f>VLOOKUP(A410,'2020 Pricing'!A:B,2,FALSE)</f>
        <v>#N/A</v>
      </c>
      <c r="F410" s="189" t="e">
        <f>VLOOKUP(A410,'2020 Pricing'!A:C,3,FALSE)</f>
        <v>#N/A</v>
      </c>
      <c r="G410" s="190" t="e">
        <f t="shared" si="33"/>
        <v>#N/A</v>
      </c>
      <c r="H410" s="191" t="e">
        <f t="shared" si="34"/>
        <v>#N/A</v>
      </c>
      <c r="I410" s="543">
        <f>_xlfn.XLOOKUP(A410,'SQ00 Conditions'!D:D,'SQ00 Conditions'!H:H,"Not Priced")</f>
        <v>1701</v>
      </c>
      <c r="J410" t="str">
        <f t="shared" si="30"/>
        <v>Same</v>
      </c>
    </row>
    <row r="411" spans="1:10" x14ac:dyDescent="0.2">
      <c r="A411" s="198" t="s">
        <v>1412</v>
      </c>
      <c r="B411" s="395">
        <v>1021</v>
      </c>
      <c r="C411" s="190" t="e">
        <f t="shared" si="31"/>
        <v>#N/A</v>
      </c>
      <c r="D411" s="398" t="e">
        <f t="shared" si="32"/>
        <v>#N/A</v>
      </c>
      <c r="E411" s="189" t="e">
        <f>VLOOKUP(A411,'2020 Pricing'!A:B,2,FALSE)</f>
        <v>#N/A</v>
      </c>
      <c r="F411" s="189" t="e">
        <f>VLOOKUP(A411,'2020 Pricing'!A:C,3,FALSE)</f>
        <v>#N/A</v>
      </c>
      <c r="G411" s="190" t="e">
        <f t="shared" si="33"/>
        <v>#N/A</v>
      </c>
      <c r="H411" s="191" t="e">
        <f t="shared" si="34"/>
        <v>#N/A</v>
      </c>
      <c r="I411" s="543">
        <f>_xlfn.XLOOKUP(A411,'SQ00 Conditions'!D:D,'SQ00 Conditions'!H:H,"Not Priced")</f>
        <v>1021</v>
      </c>
      <c r="J411" t="str">
        <f t="shared" si="30"/>
        <v>Same</v>
      </c>
    </row>
    <row r="412" spans="1:10" x14ac:dyDescent="0.2">
      <c r="A412" s="198" t="s">
        <v>275</v>
      </c>
      <c r="B412" s="395">
        <v>1995</v>
      </c>
      <c r="C412" s="190">
        <f t="shared" si="31"/>
        <v>0</v>
      </c>
      <c r="D412" s="398">
        <f t="shared" si="32"/>
        <v>0</v>
      </c>
      <c r="E412" s="189">
        <f>VLOOKUP(A412,'2020 Pricing'!A:B,2,FALSE)</f>
        <v>1995</v>
      </c>
      <c r="F412" s="189">
        <f>VLOOKUP(A412,'2020 Pricing'!A:C,3,FALSE)</f>
        <v>1995</v>
      </c>
      <c r="G412" s="190">
        <f t="shared" si="33"/>
        <v>0</v>
      </c>
      <c r="H412" s="191">
        <f t="shared" si="34"/>
        <v>0</v>
      </c>
      <c r="I412" s="543">
        <f>_xlfn.XLOOKUP(A412,'SQ00 Conditions'!D:D,'SQ00 Conditions'!H:H,"Not Priced")</f>
        <v>1995</v>
      </c>
      <c r="J412" t="str">
        <f t="shared" si="30"/>
        <v>Same</v>
      </c>
    </row>
    <row r="413" spans="1:10" x14ac:dyDescent="0.2">
      <c r="A413" s="198" t="s">
        <v>1096</v>
      </c>
      <c r="B413" s="395">
        <v>895</v>
      </c>
      <c r="C413" s="190">
        <f t="shared" si="31"/>
        <v>0</v>
      </c>
      <c r="D413" s="398">
        <f t="shared" si="32"/>
        <v>0</v>
      </c>
      <c r="E413" s="189">
        <f>VLOOKUP(A413,'2020 Pricing'!A:B,2,FALSE)</f>
        <v>895</v>
      </c>
      <c r="F413" s="189" t="e">
        <f>VLOOKUP(A413,'2020 Pricing'!A:C,3,FALSE)</f>
        <v>#N/A</v>
      </c>
      <c r="G413" s="190" t="e">
        <f t="shared" si="33"/>
        <v>#N/A</v>
      </c>
      <c r="H413" s="191" t="e">
        <f t="shared" si="34"/>
        <v>#N/A</v>
      </c>
      <c r="I413" s="543">
        <f>_xlfn.XLOOKUP(A413,'SQ00 Conditions'!D:D,'SQ00 Conditions'!H:H,"Not Priced")</f>
        <v>895</v>
      </c>
      <c r="J413" t="str">
        <f t="shared" si="30"/>
        <v>Same</v>
      </c>
    </row>
    <row r="414" spans="1:10" x14ac:dyDescent="0.2">
      <c r="A414" s="198" t="s">
        <v>99</v>
      </c>
      <c r="B414" s="395">
        <v>2090</v>
      </c>
      <c r="C414" s="190">
        <f t="shared" si="31"/>
        <v>0</v>
      </c>
      <c r="D414" s="398">
        <f t="shared" si="32"/>
        <v>0</v>
      </c>
      <c r="E414" s="189">
        <f>VLOOKUP(A414,'2020 Pricing'!A:B,2,FALSE)</f>
        <v>2090</v>
      </c>
      <c r="F414" s="189">
        <f>VLOOKUP(A414,'2020 Pricing'!A:C,3,FALSE)</f>
        <v>2090</v>
      </c>
      <c r="G414" s="190">
        <f t="shared" si="33"/>
        <v>0</v>
      </c>
      <c r="H414" s="191">
        <f t="shared" si="34"/>
        <v>0</v>
      </c>
      <c r="I414" s="543">
        <f>_xlfn.XLOOKUP(A414,'SQ00 Conditions'!D:D,'SQ00 Conditions'!H:H,"Not Priced")</f>
        <v>2090</v>
      </c>
      <c r="J414" t="str">
        <f t="shared" si="30"/>
        <v>Same</v>
      </c>
    </row>
    <row r="415" spans="1:10" x14ac:dyDescent="0.2">
      <c r="A415" s="198" t="s">
        <v>100</v>
      </c>
      <c r="B415" s="395">
        <v>2090</v>
      </c>
      <c r="C415" s="190">
        <f t="shared" si="31"/>
        <v>0</v>
      </c>
      <c r="D415" s="398">
        <f t="shared" si="32"/>
        <v>0</v>
      </c>
      <c r="E415" s="189">
        <f>VLOOKUP(A415,'2020 Pricing'!A:B,2,FALSE)</f>
        <v>2090</v>
      </c>
      <c r="F415" s="189">
        <f>VLOOKUP(A415,'2020 Pricing'!A:C,3,FALSE)</f>
        <v>2090</v>
      </c>
      <c r="G415" s="190">
        <f t="shared" si="33"/>
        <v>0</v>
      </c>
      <c r="H415" s="191">
        <f t="shared" si="34"/>
        <v>0</v>
      </c>
      <c r="I415" s="543">
        <f>_xlfn.XLOOKUP(A415,'SQ00 Conditions'!D:D,'SQ00 Conditions'!H:H,"Not Priced")</f>
        <v>2090</v>
      </c>
      <c r="J415" t="str">
        <f t="shared" si="30"/>
        <v>Same</v>
      </c>
    </row>
    <row r="416" spans="1:10" x14ac:dyDescent="0.2">
      <c r="A416" s="198" t="s">
        <v>101</v>
      </c>
      <c r="B416" s="395">
        <v>2090</v>
      </c>
      <c r="C416" s="190">
        <f t="shared" si="31"/>
        <v>0</v>
      </c>
      <c r="D416" s="398">
        <f t="shared" si="32"/>
        <v>0</v>
      </c>
      <c r="E416" s="189">
        <f>VLOOKUP(A416,'2020 Pricing'!A:B,2,FALSE)</f>
        <v>2090</v>
      </c>
      <c r="F416" s="189">
        <f>VLOOKUP(A416,'2020 Pricing'!A:C,3,FALSE)</f>
        <v>2090</v>
      </c>
      <c r="G416" s="190">
        <f t="shared" si="33"/>
        <v>0</v>
      </c>
      <c r="H416" s="191">
        <f t="shared" si="34"/>
        <v>0</v>
      </c>
      <c r="I416" s="543">
        <f>_xlfn.XLOOKUP(A416,'SQ00 Conditions'!D:D,'SQ00 Conditions'!H:H,"Not Priced")</f>
        <v>2090</v>
      </c>
      <c r="J416" t="str">
        <f t="shared" si="30"/>
        <v>Same</v>
      </c>
    </row>
    <row r="417" spans="1:10" x14ac:dyDescent="0.2">
      <c r="A417" s="198" t="s">
        <v>102</v>
      </c>
      <c r="B417" s="395">
        <v>2090</v>
      </c>
      <c r="C417" s="190">
        <f t="shared" si="31"/>
        <v>0</v>
      </c>
      <c r="D417" s="398">
        <f t="shared" si="32"/>
        <v>0</v>
      </c>
      <c r="E417" s="189">
        <f>VLOOKUP(A417,'2020 Pricing'!A:B,2,FALSE)</f>
        <v>2090</v>
      </c>
      <c r="F417" s="189">
        <f>VLOOKUP(A417,'2020 Pricing'!A:C,3,FALSE)</f>
        <v>2090</v>
      </c>
      <c r="G417" s="190">
        <f t="shared" si="33"/>
        <v>0</v>
      </c>
      <c r="H417" s="191">
        <f t="shared" si="34"/>
        <v>0</v>
      </c>
      <c r="I417" s="543">
        <f>_xlfn.XLOOKUP(A417,'SQ00 Conditions'!D:D,'SQ00 Conditions'!H:H,"Not Priced")</f>
        <v>2090</v>
      </c>
      <c r="J417" t="str">
        <f t="shared" si="30"/>
        <v>Same</v>
      </c>
    </row>
    <row r="418" spans="1:10" x14ac:dyDescent="0.2">
      <c r="A418" s="198" t="s">
        <v>103</v>
      </c>
      <c r="B418" s="395">
        <v>2090</v>
      </c>
      <c r="C418" s="190">
        <f t="shared" si="31"/>
        <v>0</v>
      </c>
      <c r="D418" s="398">
        <f t="shared" si="32"/>
        <v>0</v>
      </c>
      <c r="E418" s="189">
        <f>VLOOKUP(A418,'2020 Pricing'!A:B,2,FALSE)</f>
        <v>2090</v>
      </c>
      <c r="F418" s="189">
        <f>VLOOKUP(A418,'2020 Pricing'!A:C,3,FALSE)</f>
        <v>2090</v>
      </c>
      <c r="G418" s="190">
        <f t="shared" si="33"/>
        <v>0</v>
      </c>
      <c r="H418" s="191">
        <f t="shared" si="34"/>
        <v>0</v>
      </c>
      <c r="I418" s="543">
        <f>_xlfn.XLOOKUP(A418,'SQ00 Conditions'!D:D,'SQ00 Conditions'!H:H,"Not Priced")</f>
        <v>2090</v>
      </c>
      <c r="J418" t="str">
        <f t="shared" si="30"/>
        <v>Same</v>
      </c>
    </row>
    <row r="419" spans="1:10" x14ac:dyDescent="0.2">
      <c r="A419" s="198" t="s">
        <v>1073</v>
      </c>
      <c r="B419" s="395">
        <v>1100</v>
      </c>
      <c r="C419" s="190">
        <f t="shared" si="31"/>
        <v>100</v>
      </c>
      <c r="D419" s="398">
        <f t="shared" si="32"/>
        <v>9.0909090909090912E-2</v>
      </c>
      <c r="E419" s="189">
        <f>VLOOKUP(A419,'2020 Pricing'!A:B,2,FALSE)</f>
        <v>1000</v>
      </c>
      <c r="F419" s="189" t="e">
        <f>VLOOKUP(A419,'2020 Pricing'!A:C,3,FALSE)</f>
        <v>#N/A</v>
      </c>
      <c r="G419" s="190" t="e">
        <f t="shared" si="33"/>
        <v>#N/A</v>
      </c>
      <c r="H419" s="191" t="e">
        <f t="shared" si="34"/>
        <v>#N/A</v>
      </c>
      <c r="I419" s="543">
        <f>_xlfn.XLOOKUP(A419,'SQ00 Conditions'!D:D,'SQ00 Conditions'!H:H,"Not Priced")</f>
        <v>1100</v>
      </c>
      <c r="J419" t="str">
        <f t="shared" si="30"/>
        <v>Same</v>
      </c>
    </row>
    <row r="420" spans="1:10" x14ac:dyDescent="0.2">
      <c r="A420" s="198" t="s">
        <v>1386</v>
      </c>
      <c r="B420" s="395">
        <v>2090</v>
      </c>
      <c r="C420" s="190">
        <f t="shared" si="31"/>
        <v>0</v>
      </c>
      <c r="D420" s="398">
        <f t="shared" si="32"/>
        <v>0</v>
      </c>
      <c r="E420" s="189">
        <v>2090</v>
      </c>
      <c r="F420" s="189" t="e">
        <f>VLOOKUP(A420,'2020 Pricing'!A:C,3,FALSE)</f>
        <v>#N/A</v>
      </c>
      <c r="G420" s="190" t="e">
        <f t="shared" si="33"/>
        <v>#N/A</v>
      </c>
      <c r="H420" s="191" t="e">
        <f t="shared" si="34"/>
        <v>#N/A</v>
      </c>
      <c r="I420" s="543">
        <f>_xlfn.XLOOKUP(A420,'SQ00 Conditions'!D:D,'SQ00 Conditions'!H:H,"Not Priced")</f>
        <v>2090</v>
      </c>
      <c r="J420" t="str">
        <f t="shared" si="30"/>
        <v>Same</v>
      </c>
    </row>
    <row r="421" spans="1:10" x14ac:dyDescent="0.2">
      <c r="A421" s="198" t="s">
        <v>1387</v>
      </c>
      <c r="B421" s="395">
        <v>1881</v>
      </c>
      <c r="C421" s="190" t="e">
        <f t="shared" si="31"/>
        <v>#N/A</v>
      </c>
      <c r="D421" s="398" t="e">
        <f t="shared" si="32"/>
        <v>#N/A</v>
      </c>
      <c r="E421" s="189" t="e">
        <f>VLOOKUP(A421,'2020 Pricing'!A:B,2,FALSE)</f>
        <v>#N/A</v>
      </c>
      <c r="F421" s="189" t="e">
        <f>VLOOKUP(A421,'2020 Pricing'!A:C,3,FALSE)</f>
        <v>#N/A</v>
      </c>
      <c r="G421" s="190" t="e">
        <f t="shared" si="33"/>
        <v>#N/A</v>
      </c>
      <c r="H421" s="191" t="e">
        <f t="shared" si="34"/>
        <v>#N/A</v>
      </c>
      <c r="I421" s="543">
        <f>_xlfn.XLOOKUP(A421,'SQ00 Conditions'!D:D,'SQ00 Conditions'!H:H,"Not Priced")</f>
        <v>1881</v>
      </c>
      <c r="J421" t="str">
        <f t="shared" si="30"/>
        <v>Same</v>
      </c>
    </row>
    <row r="422" spans="1:10" x14ac:dyDescent="0.2">
      <c r="A422" s="198" t="s">
        <v>1388</v>
      </c>
      <c r="B422" s="395">
        <v>1129</v>
      </c>
      <c r="C422" s="190" t="e">
        <f t="shared" si="31"/>
        <v>#N/A</v>
      </c>
      <c r="D422" s="398" t="e">
        <f t="shared" si="32"/>
        <v>#N/A</v>
      </c>
      <c r="E422" s="189" t="e">
        <f>VLOOKUP(A422,'2020 Pricing'!A:B,2,FALSE)</f>
        <v>#N/A</v>
      </c>
      <c r="F422" s="189" t="e">
        <f>VLOOKUP(A422,'2020 Pricing'!A:C,3,FALSE)</f>
        <v>#N/A</v>
      </c>
      <c r="G422" s="190" t="e">
        <f t="shared" si="33"/>
        <v>#N/A</v>
      </c>
      <c r="H422" s="191" t="e">
        <f t="shared" si="34"/>
        <v>#N/A</v>
      </c>
      <c r="I422" s="543">
        <f>_xlfn.XLOOKUP(A422,'SQ00 Conditions'!D:D,'SQ00 Conditions'!H:H,"Not Priced")</f>
        <v>1129</v>
      </c>
      <c r="J422" t="str">
        <f t="shared" si="30"/>
        <v>Same</v>
      </c>
    </row>
    <row r="423" spans="1:10" x14ac:dyDescent="0.2">
      <c r="A423" s="198" t="s">
        <v>1383</v>
      </c>
      <c r="B423" s="395">
        <v>2900</v>
      </c>
      <c r="C423" s="190" t="e">
        <f t="shared" si="31"/>
        <v>#N/A</v>
      </c>
      <c r="D423" s="398" t="e">
        <f t="shared" si="32"/>
        <v>#N/A</v>
      </c>
      <c r="E423" s="189" t="e">
        <f>VLOOKUP(A423,'2020 Pricing'!A:B,2,FALSE)</f>
        <v>#N/A</v>
      </c>
      <c r="F423" s="189" t="e">
        <f>VLOOKUP(A423,'2020 Pricing'!A:C,3,FALSE)</f>
        <v>#N/A</v>
      </c>
      <c r="G423" s="190" t="e">
        <f t="shared" si="33"/>
        <v>#N/A</v>
      </c>
      <c r="H423" s="191" t="e">
        <f t="shared" si="34"/>
        <v>#N/A</v>
      </c>
      <c r="I423" s="543">
        <f>_xlfn.XLOOKUP(A423,'SQ00 Conditions'!D:D,'SQ00 Conditions'!H:H,"Not Priced")</f>
        <v>2900</v>
      </c>
      <c r="J423" t="str">
        <f t="shared" si="30"/>
        <v>Same</v>
      </c>
    </row>
    <row r="424" spans="1:10" x14ac:dyDescent="0.2">
      <c r="A424" s="198" t="s">
        <v>1384</v>
      </c>
      <c r="B424" s="395">
        <v>2610</v>
      </c>
      <c r="C424" s="190">
        <f t="shared" si="31"/>
        <v>0</v>
      </c>
      <c r="D424" s="398">
        <f t="shared" si="32"/>
        <v>0</v>
      </c>
      <c r="E424" s="189">
        <v>2610</v>
      </c>
      <c r="F424" s="189" t="e">
        <f>VLOOKUP(A424,'2020 Pricing'!A:C,3,FALSE)</f>
        <v>#N/A</v>
      </c>
      <c r="G424" s="190" t="e">
        <f t="shared" si="33"/>
        <v>#N/A</v>
      </c>
      <c r="H424" s="191" t="e">
        <f t="shared" si="34"/>
        <v>#N/A</v>
      </c>
      <c r="I424" s="543">
        <f>_xlfn.XLOOKUP(A424,'SQ00 Conditions'!D:D,'SQ00 Conditions'!H:H,"Not Priced")</f>
        <v>2610</v>
      </c>
      <c r="J424" t="str">
        <f t="shared" si="30"/>
        <v>Same</v>
      </c>
    </row>
    <row r="425" spans="1:10" x14ac:dyDescent="0.2">
      <c r="A425" s="198" t="s">
        <v>1385</v>
      </c>
      <c r="B425" s="395">
        <v>1566</v>
      </c>
      <c r="C425" s="190" t="e">
        <f t="shared" si="31"/>
        <v>#N/A</v>
      </c>
      <c r="D425" s="398" t="e">
        <f t="shared" si="32"/>
        <v>#N/A</v>
      </c>
      <c r="E425" s="189" t="e">
        <f>VLOOKUP(A425,'2020 Pricing'!A:B,2,FALSE)</f>
        <v>#N/A</v>
      </c>
      <c r="F425" s="189" t="e">
        <f>VLOOKUP(A425,'2020 Pricing'!A:C,3,FALSE)</f>
        <v>#N/A</v>
      </c>
      <c r="G425" s="190" t="e">
        <f t="shared" si="33"/>
        <v>#N/A</v>
      </c>
      <c r="H425" s="191" t="e">
        <f t="shared" si="34"/>
        <v>#N/A</v>
      </c>
      <c r="I425" s="543">
        <f>_xlfn.XLOOKUP(A425,'SQ00 Conditions'!D:D,'SQ00 Conditions'!H:H,"Not Priced")</f>
        <v>1566</v>
      </c>
      <c r="J425" t="str">
        <f t="shared" si="30"/>
        <v>Same</v>
      </c>
    </row>
    <row r="426" spans="1:10" x14ac:dyDescent="0.2">
      <c r="A426" s="198" t="s">
        <v>104</v>
      </c>
      <c r="B426" s="395">
        <v>2888</v>
      </c>
      <c r="C426" s="190">
        <f t="shared" si="31"/>
        <v>0</v>
      </c>
      <c r="D426" s="398">
        <f t="shared" si="32"/>
        <v>0</v>
      </c>
      <c r="E426" s="189">
        <f>VLOOKUP(A426,'2020 Pricing'!A:B,2,FALSE)</f>
        <v>2888</v>
      </c>
      <c r="F426" s="189">
        <f>VLOOKUP(A426,'2020 Pricing'!A:C,3,FALSE)</f>
        <v>2888</v>
      </c>
      <c r="G426" s="190">
        <f t="shared" si="33"/>
        <v>0</v>
      </c>
      <c r="H426" s="191">
        <f t="shared" si="34"/>
        <v>0</v>
      </c>
      <c r="I426" s="543">
        <f>_xlfn.XLOOKUP(A426,'SQ00 Conditions'!D:D,'SQ00 Conditions'!H:H,"Not Priced")</f>
        <v>2888</v>
      </c>
      <c r="J426" t="str">
        <f t="shared" si="30"/>
        <v>Same</v>
      </c>
    </row>
    <row r="427" spans="1:10" x14ac:dyDescent="0.2">
      <c r="A427" s="198" t="s">
        <v>105</v>
      </c>
      <c r="B427" s="395">
        <v>2888</v>
      </c>
      <c r="C427" s="190">
        <f t="shared" si="31"/>
        <v>0</v>
      </c>
      <c r="D427" s="398">
        <f t="shared" si="32"/>
        <v>0</v>
      </c>
      <c r="E427" s="189">
        <f>VLOOKUP(A427,'2020 Pricing'!A:B,2,FALSE)</f>
        <v>2888</v>
      </c>
      <c r="F427" s="189">
        <f>VLOOKUP(A427,'2020 Pricing'!A:C,3,FALSE)</f>
        <v>2888</v>
      </c>
      <c r="G427" s="190">
        <f t="shared" si="33"/>
        <v>0</v>
      </c>
      <c r="H427" s="191">
        <f t="shared" si="34"/>
        <v>0</v>
      </c>
      <c r="I427" s="543">
        <f>_xlfn.XLOOKUP(A427,'SQ00 Conditions'!D:D,'SQ00 Conditions'!H:H,"Not Priced")</f>
        <v>2888</v>
      </c>
      <c r="J427" t="str">
        <f t="shared" si="30"/>
        <v>Same</v>
      </c>
    </row>
    <row r="428" spans="1:10" x14ac:dyDescent="0.2">
      <c r="A428" s="198" t="s">
        <v>106</v>
      </c>
      <c r="B428" s="395">
        <v>2888</v>
      </c>
      <c r="C428" s="190">
        <f t="shared" si="31"/>
        <v>0</v>
      </c>
      <c r="D428" s="398">
        <f t="shared" si="32"/>
        <v>0</v>
      </c>
      <c r="E428" s="189">
        <f>VLOOKUP(A428,'2020 Pricing'!A:B,2,FALSE)</f>
        <v>2888</v>
      </c>
      <c r="F428" s="189">
        <f>VLOOKUP(A428,'2020 Pricing'!A:C,3,FALSE)</f>
        <v>2888</v>
      </c>
      <c r="G428" s="190">
        <f t="shared" si="33"/>
        <v>0</v>
      </c>
      <c r="H428" s="191">
        <f t="shared" si="34"/>
        <v>0</v>
      </c>
      <c r="I428" s="543">
        <f>_xlfn.XLOOKUP(A428,'SQ00 Conditions'!D:D,'SQ00 Conditions'!H:H,"Not Priced")</f>
        <v>2888</v>
      </c>
      <c r="J428" t="str">
        <f t="shared" si="30"/>
        <v>Same</v>
      </c>
    </row>
    <row r="429" spans="1:10" x14ac:dyDescent="0.2">
      <c r="A429" s="198" t="s">
        <v>107</v>
      </c>
      <c r="B429" s="395">
        <v>2888</v>
      </c>
      <c r="C429" s="190">
        <f t="shared" si="31"/>
        <v>0</v>
      </c>
      <c r="D429" s="398">
        <f t="shared" si="32"/>
        <v>0</v>
      </c>
      <c r="E429" s="189">
        <f>VLOOKUP(A429,'2020 Pricing'!A:B,2,FALSE)</f>
        <v>2888</v>
      </c>
      <c r="F429" s="189">
        <f>VLOOKUP(A429,'2020 Pricing'!A:C,3,FALSE)</f>
        <v>2888</v>
      </c>
      <c r="G429" s="190">
        <f t="shared" si="33"/>
        <v>0</v>
      </c>
      <c r="H429" s="191">
        <f t="shared" si="34"/>
        <v>0</v>
      </c>
      <c r="I429" s="543">
        <f>_xlfn.XLOOKUP(A429,'SQ00 Conditions'!D:D,'SQ00 Conditions'!H:H,"Not Priced")</f>
        <v>2888</v>
      </c>
      <c r="J429" t="str">
        <f t="shared" si="30"/>
        <v>Same</v>
      </c>
    </row>
    <row r="430" spans="1:10" x14ac:dyDescent="0.2">
      <c r="A430" s="198" t="s">
        <v>108</v>
      </c>
      <c r="B430" s="395">
        <v>2888</v>
      </c>
      <c r="C430" s="190">
        <f t="shared" si="31"/>
        <v>0</v>
      </c>
      <c r="D430" s="398">
        <f t="shared" si="32"/>
        <v>0</v>
      </c>
      <c r="E430" s="189">
        <f>VLOOKUP(A430,'2020 Pricing'!A:B,2,FALSE)</f>
        <v>2888</v>
      </c>
      <c r="F430" s="189">
        <f>VLOOKUP(A430,'2020 Pricing'!A:C,3,FALSE)</f>
        <v>2888</v>
      </c>
      <c r="G430" s="190">
        <f t="shared" si="33"/>
        <v>0</v>
      </c>
      <c r="H430" s="191">
        <f t="shared" si="34"/>
        <v>0</v>
      </c>
      <c r="I430" s="543">
        <f>_xlfn.XLOOKUP(A430,'SQ00 Conditions'!D:D,'SQ00 Conditions'!H:H,"Not Priced")</f>
        <v>2888</v>
      </c>
      <c r="J430" t="str">
        <f t="shared" si="30"/>
        <v>Same</v>
      </c>
    </row>
    <row r="431" spans="1:10" x14ac:dyDescent="0.2">
      <c r="A431" s="198" t="s">
        <v>1068</v>
      </c>
      <c r="B431" s="395">
        <v>1428</v>
      </c>
      <c r="C431" s="190">
        <f t="shared" si="31"/>
        <v>28</v>
      </c>
      <c r="D431" s="398">
        <f t="shared" si="32"/>
        <v>1.9607843137254902E-2</v>
      </c>
      <c r="E431" s="189">
        <f>VLOOKUP(A431,'2020 Pricing'!A:B,2,FALSE)</f>
        <v>1400</v>
      </c>
      <c r="F431" s="189" t="e">
        <f>VLOOKUP(A431,'2020 Pricing'!A:C,3,FALSE)</f>
        <v>#N/A</v>
      </c>
      <c r="G431" s="190" t="e">
        <f t="shared" si="33"/>
        <v>#N/A</v>
      </c>
      <c r="H431" s="191" t="e">
        <f t="shared" si="34"/>
        <v>#N/A</v>
      </c>
      <c r="I431" s="543">
        <f>_xlfn.XLOOKUP(A431,'SQ00 Conditions'!D:D,'SQ00 Conditions'!H:H,"Not Priced")</f>
        <v>1428</v>
      </c>
      <c r="J431" t="str">
        <f t="shared" si="30"/>
        <v>Same</v>
      </c>
    </row>
    <row r="432" spans="1:10" x14ac:dyDescent="0.2">
      <c r="A432" s="198" t="s">
        <v>109</v>
      </c>
      <c r="B432" s="395">
        <v>3019</v>
      </c>
      <c r="C432" s="190">
        <f t="shared" si="31"/>
        <v>0</v>
      </c>
      <c r="D432" s="398">
        <f t="shared" si="32"/>
        <v>0</v>
      </c>
      <c r="E432" s="189">
        <f>VLOOKUP(A432,'2020 Pricing'!A:B,2,FALSE)</f>
        <v>3019</v>
      </c>
      <c r="F432" s="189">
        <f>VLOOKUP(A432,'2020 Pricing'!A:C,3,FALSE)</f>
        <v>3019</v>
      </c>
      <c r="G432" s="190">
        <f t="shared" si="33"/>
        <v>0</v>
      </c>
      <c r="H432" s="191">
        <f t="shared" si="34"/>
        <v>0</v>
      </c>
      <c r="I432" s="543">
        <f>_xlfn.XLOOKUP(A432,'SQ00 Conditions'!D:D,'SQ00 Conditions'!H:H,"Not Priced")</f>
        <v>3019</v>
      </c>
      <c r="J432" t="str">
        <f t="shared" si="30"/>
        <v>Same</v>
      </c>
    </row>
    <row r="433" spans="1:10" x14ac:dyDescent="0.2">
      <c r="A433" s="198" t="s">
        <v>110</v>
      </c>
      <c r="B433" s="395">
        <v>3019</v>
      </c>
      <c r="C433" s="190">
        <f t="shared" si="31"/>
        <v>0</v>
      </c>
      <c r="D433" s="398">
        <f t="shared" si="32"/>
        <v>0</v>
      </c>
      <c r="E433" s="189">
        <f>VLOOKUP(A433,'2020 Pricing'!A:B,2,FALSE)</f>
        <v>3019</v>
      </c>
      <c r="F433" s="189">
        <f>VLOOKUP(A433,'2020 Pricing'!A:C,3,FALSE)</f>
        <v>3019</v>
      </c>
      <c r="G433" s="190">
        <f t="shared" si="33"/>
        <v>0</v>
      </c>
      <c r="H433" s="191">
        <f t="shared" si="34"/>
        <v>0</v>
      </c>
      <c r="I433" s="543">
        <f>_xlfn.XLOOKUP(A433,'SQ00 Conditions'!D:D,'SQ00 Conditions'!H:H,"Not Priced")</f>
        <v>3019</v>
      </c>
      <c r="J433" t="str">
        <f t="shared" si="30"/>
        <v>Same</v>
      </c>
    </row>
    <row r="434" spans="1:10" x14ac:dyDescent="0.2">
      <c r="A434" s="198" t="s">
        <v>111</v>
      </c>
      <c r="B434" s="395">
        <v>3019</v>
      </c>
      <c r="C434" s="190">
        <f t="shared" si="31"/>
        <v>0</v>
      </c>
      <c r="D434" s="398">
        <f t="shared" si="32"/>
        <v>0</v>
      </c>
      <c r="E434" s="189">
        <f>VLOOKUP(A434,'2020 Pricing'!A:B,2,FALSE)</f>
        <v>3019</v>
      </c>
      <c r="F434" s="189">
        <f>VLOOKUP(A434,'2020 Pricing'!A:C,3,FALSE)</f>
        <v>3019</v>
      </c>
      <c r="G434" s="190">
        <f t="shared" si="33"/>
        <v>0</v>
      </c>
      <c r="H434" s="191">
        <f t="shared" si="34"/>
        <v>0</v>
      </c>
      <c r="I434" s="543">
        <f>_xlfn.XLOOKUP(A434,'SQ00 Conditions'!D:D,'SQ00 Conditions'!H:H,"Not Priced")</f>
        <v>3019</v>
      </c>
      <c r="J434" t="str">
        <f t="shared" si="30"/>
        <v>Same</v>
      </c>
    </row>
    <row r="435" spans="1:10" x14ac:dyDescent="0.2">
      <c r="A435" s="198" t="s">
        <v>112</v>
      </c>
      <c r="B435" s="395">
        <v>3019</v>
      </c>
      <c r="C435" s="190">
        <f t="shared" si="31"/>
        <v>0</v>
      </c>
      <c r="D435" s="398">
        <f t="shared" si="32"/>
        <v>0</v>
      </c>
      <c r="E435" s="189">
        <f>VLOOKUP(A435,'2020 Pricing'!A:B,2,FALSE)</f>
        <v>3019</v>
      </c>
      <c r="F435" s="189">
        <f>VLOOKUP(A435,'2020 Pricing'!A:C,3,FALSE)</f>
        <v>3019</v>
      </c>
      <c r="G435" s="190">
        <f t="shared" si="33"/>
        <v>0</v>
      </c>
      <c r="H435" s="191">
        <f t="shared" si="34"/>
        <v>0</v>
      </c>
      <c r="I435" s="543">
        <f>_xlfn.XLOOKUP(A435,'SQ00 Conditions'!D:D,'SQ00 Conditions'!H:H,"Not Priced")</f>
        <v>3019</v>
      </c>
      <c r="J435" t="str">
        <f t="shared" si="30"/>
        <v>Same</v>
      </c>
    </row>
    <row r="436" spans="1:10" x14ac:dyDescent="0.2">
      <c r="A436" s="198" t="s">
        <v>113</v>
      </c>
      <c r="B436" s="395">
        <v>3019</v>
      </c>
      <c r="C436" s="190">
        <f t="shared" si="31"/>
        <v>0</v>
      </c>
      <c r="D436" s="398">
        <f t="shared" si="32"/>
        <v>0</v>
      </c>
      <c r="E436" s="189">
        <f>VLOOKUP(A436,'2020 Pricing'!A:B,2,FALSE)</f>
        <v>3019</v>
      </c>
      <c r="F436" s="189">
        <f>VLOOKUP(A436,'2020 Pricing'!A:C,3,FALSE)</f>
        <v>3019</v>
      </c>
      <c r="G436" s="190">
        <f t="shared" si="33"/>
        <v>0</v>
      </c>
      <c r="H436" s="191">
        <f t="shared" si="34"/>
        <v>0</v>
      </c>
      <c r="I436" s="543">
        <f>_xlfn.XLOOKUP(A436,'SQ00 Conditions'!D:D,'SQ00 Conditions'!H:H,"Not Priced")</f>
        <v>3019</v>
      </c>
      <c r="J436" t="str">
        <f t="shared" si="30"/>
        <v>Same</v>
      </c>
    </row>
    <row r="437" spans="1:10" x14ac:dyDescent="0.2">
      <c r="A437" s="198" t="s">
        <v>1071</v>
      </c>
      <c r="B437" s="395">
        <v>1500</v>
      </c>
      <c r="C437" s="190">
        <f t="shared" si="31"/>
        <v>0</v>
      </c>
      <c r="D437" s="398">
        <f t="shared" si="32"/>
        <v>0</v>
      </c>
      <c r="E437" s="189">
        <f>VLOOKUP(A437,'2020 Pricing'!A:B,2,FALSE)</f>
        <v>1500</v>
      </c>
      <c r="F437" s="189" t="e">
        <f>VLOOKUP(A437,'2020 Pricing'!A:C,3,FALSE)</f>
        <v>#N/A</v>
      </c>
      <c r="G437" s="190" t="e">
        <f t="shared" si="33"/>
        <v>#N/A</v>
      </c>
      <c r="H437" s="191" t="e">
        <f t="shared" si="34"/>
        <v>#N/A</v>
      </c>
      <c r="I437" s="543">
        <f>_xlfn.XLOOKUP(A437,'SQ00 Conditions'!D:D,'SQ00 Conditions'!H:H,"Not Priced")</f>
        <v>1500</v>
      </c>
      <c r="J437" t="str">
        <f t="shared" si="30"/>
        <v>Same</v>
      </c>
    </row>
    <row r="438" spans="1:10" x14ac:dyDescent="0.2">
      <c r="A438" s="198" t="s">
        <v>479</v>
      </c>
      <c r="B438" s="395">
        <v>756</v>
      </c>
      <c r="C438" s="190">
        <f t="shared" si="31"/>
        <v>0</v>
      </c>
      <c r="D438" s="398">
        <f t="shared" si="32"/>
        <v>0</v>
      </c>
      <c r="E438" s="189">
        <f>VLOOKUP(A438,'2020 Pricing'!A:B,2,FALSE)</f>
        <v>756</v>
      </c>
      <c r="F438" s="189">
        <f>VLOOKUP(A438,'2020 Pricing'!A:C,3,FALSE)</f>
        <v>756</v>
      </c>
      <c r="G438" s="190">
        <f t="shared" si="33"/>
        <v>0</v>
      </c>
      <c r="H438" s="191">
        <f t="shared" si="34"/>
        <v>0</v>
      </c>
      <c r="I438" s="543">
        <f>_xlfn.XLOOKUP(A438,'SQ00 Conditions'!D:D,'SQ00 Conditions'!H:H,"Not Priced")</f>
        <v>756</v>
      </c>
      <c r="J438" t="str">
        <f t="shared" si="30"/>
        <v>Same</v>
      </c>
    </row>
    <row r="439" spans="1:10" x14ac:dyDescent="0.2">
      <c r="A439" s="198" t="s">
        <v>481</v>
      </c>
      <c r="B439" s="395">
        <v>756</v>
      </c>
      <c r="C439" s="190">
        <f t="shared" si="31"/>
        <v>0</v>
      </c>
      <c r="D439" s="398">
        <f t="shared" si="32"/>
        <v>0</v>
      </c>
      <c r="E439" s="189">
        <f>VLOOKUP(A439,'2020 Pricing'!A:B,2,FALSE)</f>
        <v>756</v>
      </c>
      <c r="F439" s="189">
        <f>VLOOKUP(A439,'2020 Pricing'!A:C,3,FALSE)</f>
        <v>756</v>
      </c>
      <c r="G439" s="190">
        <f t="shared" si="33"/>
        <v>0</v>
      </c>
      <c r="H439" s="191">
        <f t="shared" si="34"/>
        <v>0</v>
      </c>
      <c r="I439" s="543">
        <f>_xlfn.XLOOKUP(A439,'SQ00 Conditions'!D:D,'SQ00 Conditions'!H:H,"Not Priced")</f>
        <v>756</v>
      </c>
      <c r="J439" t="str">
        <f t="shared" si="30"/>
        <v>Same</v>
      </c>
    </row>
    <row r="440" spans="1:10" x14ac:dyDescent="0.2">
      <c r="A440" s="198" t="s">
        <v>483</v>
      </c>
      <c r="B440" s="395">
        <v>756</v>
      </c>
      <c r="C440" s="190">
        <f t="shared" si="31"/>
        <v>0</v>
      </c>
      <c r="D440" s="398">
        <f t="shared" si="32"/>
        <v>0</v>
      </c>
      <c r="E440" s="189">
        <f>VLOOKUP(A440,'2020 Pricing'!A:B,2,FALSE)</f>
        <v>756</v>
      </c>
      <c r="F440" s="189">
        <f>VLOOKUP(A440,'2020 Pricing'!A:C,3,FALSE)</f>
        <v>756</v>
      </c>
      <c r="G440" s="190">
        <f t="shared" si="33"/>
        <v>0</v>
      </c>
      <c r="H440" s="191">
        <f t="shared" si="34"/>
        <v>0</v>
      </c>
      <c r="I440" s="543">
        <f>_xlfn.XLOOKUP(A440,'SQ00 Conditions'!D:D,'SQ00 Conditions'!H:H,"Not Priced")</f>
        <v>756</v>
      </c>
      <c r="J440" t="str">
        <f t="shared" si="30"/>
        <v>Same</v>
      </c>
    </row>
    <row r="441" spans="1:10" x14ac:dyDescent="0.2">
      <c r="A441" s="198" t="s">
        <v>485</v>
      </c>
      <c r="B441" s="395">
        <v>756</v>
      </c>
      <c r="C441" s="190">
        <f t="shared" si="31"/>
        <v>0</v>
      </c>
      <c r="D441" s="398">
        <f t="shared" si="32"/>
        <v>0</v>
      </c>
      <c r="E441" s="189">
        <f>VLOOKUP(A441,'2020 Pricing'!A:B,2,FALSE)</f>
        <v>756</v>
      </c>
      <c r="F441" s="189">
        <f>VLOOKUP(A441,'2020 Pricing'!A:C,3,FALSE)</f>
        <v>756</v>
      </c>
      <c r="G441" s="190">
        <f t="shared" si="33"/>
        <v>0</v>
      </c>
      <c r="H441" s="191">
        <f t="shared" si="34"/>
        <v>0</v>
      </c>
      <c r="I441" s="543">
        <f>_xlfn.XLOOKUP(A441,'SQ00 Conditions'!D:D,'SQ00 Conditions'!H:H,"Not Priced")</f>
        <v>756</v>
      </c>
      <c r="J441" t="str">
        <f t="shared" si="30"/>
        <v>Same</v>
      </c>
    </row>
    <row r="442" spans="1:10" x14ac:dyDescent="0.2">
      <c r="A442" s="198" t="s">
        <v>486</v>
      </c>
      <c r="B442" s="395">
        <v>756</v>
      </c>
      <c r="C442" s="190">
        <f t="shared" si="31"/>
        <v>0</v>
      </c>
      <c r="D442" s="398">
        <f t="shared" si="32"/>
        <v>0</v>
      </c>
      <c r="E442" s="189">
        <f>VLOOKUP(A442,'2020 Pricing'!A:B,2,FALSE)</f>
        <v>756</v>
      </c>
      <c r="F442" s="189">
        <f>VLOOKUP(A442,'2020 Pricing'!A:C,3,FALSE)</f>
        <v>756</v>
      </c>
      <c r="G442" s="190">
        <f t="shared" si="33"/>
        <v>0</v>
      </c>
      <c r="H442" s="191">
        <f t="shared" si="34"/>
        <v>0</v>
      </c>
      <c r="I442" s="543">
        <f>_xlfn.XLOOKUP(A442,'SQ00 Conditions'!D:D,'SQ00 Conditions'!H:H,"Not Priced")</f>
        <v>756</v>
      </c>
      <c r="J442" t="str">
        <f t="shared" si="30"/>
        <v>Same</v>
      </c>
    </row>
    <row r="443" spans="1:10" x14ac:dyDescent="0.2">
      <c r="A443" s="198" t="s">
        <v>495</v>
      </c>
      <c r="B443" s="395">
        <v>1019</v>
      </c>
      <c r="C443" s="190">
        <f t="shared" si="31"/>
        <v>0</v>
      </c>
      <c r="D443" s="398">
        <f t="shared" si="32"/>
        <v>0</v>
      </c>
      <c r="E443" s="189">
        <f>VLOOKUP(A443,'2020 Pricing'!A:B,2,FALSE)</f>
        <v>1019</v>
      </c>
      <c r="F443" s="189">
        <f>VLOOKUP(A443,'2020 Pricing'!A:C,3,FALSE)</f>
        <v>1019</v>
      </c>
      <c r="G443" s="190">
        <f t="shared" si="33"/>
        <v>0</v>
      </c>
      <c r="H443" s="191">
        <f t="shared" si="34"/>
        <v>0</v>
      </c>
      <c r="I443" s="543">
        <f>_xlfn.XLOOKUP(A443,'SQ00 Conditions'!D:D,'SQ00 Conditions'!H:H,"Not Priced")</f>
        <v>1019</v>
      </c>
      <c r="J443" t="str">
        <f t="shared" si="30"/>
        <v>Same</v>
      </c>
    </row>
    <row r="444" spans="1:10" x14ac:dyDescent="0.2">
      <c r="A444" s="198" t="s">
        <v>497</v>
      </c>
      <c r="B444" s="395">
        <v>1019</v>
      </c>
      <c r="C444" s="190">
        <f t="shared" si="31"/>
        <v>0</v>
      </c>
      <c r="D444" s="398">
        <f t="shared" si="32"/>
        <v>0</v>
      </c>
      <c r="E444" s="189">
        <f>VLOOKUP(A444,'2020 Pricing'!A:B,2,FALSE)</f>
        <v>1019</v>
      </c>
      <c r="F444" s="189">
        <f>VLOOKUP(A444,'2020 Pricing'!A:C,3,FALSE)</f>
        <v>1019</v>
      </c>
      <c r="G444" s="190">
        <f t="shared" si="33"/>
        <v>0</v>
      </c>
      <c r="H444" s="191">
        <f t="shared" si="34"/>
        <v>0</v>
      </c>
      <c r="I444" s="543">
        <f>_xlfn.XLOOKUP(A444,'SQ00 Conditions'!D:D,'SQ00 Conditions'!H:H,"Not Priced")</f>
        <v>1019</v>
      </c>
      <c r="J444" t="str">
        <f t="shared" si="30"/>
        <v>Same</v>
      </c>
    </row>
    <row r="445" spans="1:10" x14ac:dyDescent="0.2">
      <c r="A445" s="198" t="s">
        <v>499</v>
      </c>
      <c r="B445" s="395">
        <v>1019</v>
      </c>
      <c r="C445" s="190">
        <f t="shared" si="31"/>
        <v>0</v>
      </c>
      <c r="D445" s="398">
        <f t="shared" si="32"/>
        <v>0</v>
      </c>
      <c r="E445" s="189">
        <f>VLOOKUP(A445,'2020 Pricing'!A:B,2,FALSE)</f>
        <v>1019</v>
      </c>
      <c r="F445" s="189">
        <f>VLOOKUP(A445,'2020 Pricing'!A:C,3,FALSE)</f>
        <v>1019</v>
      </c>
      <c r="G445" s="190">
        <f t="shared" si="33"/>
        <v>0</v>
      </c>
      <c r="H445" s="191">
        <f t="shared" si="34"/>
        <v>0</v>
      </c>
      <c r="I445" s="543">
        <f>_xlfn.XLOOKUP(A445,'SQ00 Conditions'!D:D,'SQ00 Conditions'!H:H,"Not Priced")</f>
        <v>1019</v>
      </c>
      <c r="J445" t="str">
        <f t="shared" si="30"/>
        <v>Same</v>
      </c>
    </row>
    <row r="446" spans="1:10" x14ac:dyDescent="0.2">
      <c r="A446" s="198" t="s">
        <v>501</v>
      </c>
      <c r="B446" s="395">
        <v>1019</v>
      </c>
      <c r="C446" s="190">
        <f t="shared" si="31"/>
        <v>0</v>
      </c>
      <c r="D446" s="398">
        <f t="shared" si="32"/>
        <v>0</v>
      </c>
      <c r="E446" s="189">
        <f>VLOOKUP(A446,'2020 Pricing'!A:B,2,FALSE)</f>
        <v>1019</v>
      </c>
      <c r="F446" s="189">
        <f>VLOOKUP(A446,'2020 Pricing'!A:C,3,FALSE)</f>
        <v>1019</v>
      </c>
      <c r="G446" s="190">
        <f t="shared" si="33"/>
        <v>0</v>
      </c>
      <c r="H446" s="191">
        <f t="shared" si="34"/>
        <v>0</v>
      </c>
      <c r="I446" s="543">
        <f>_xlfn.XLOOKUP(A446,'SQ00 Conditions'!D:D,'SQ00 Conditions'!H:H,"Not Priced")</f>
        <v>1019</v>
      </c>
      <c r="J446" t="str">
        <f t="shared" si="30"/>
        <v>Same</v>
      </c>
    </row>
    <row r="447" spans="1:10" x14ac:dyDescent="0.2">
      <c r="A447" s="198" t="s">
        <v>502</v>
      </c>
      <c r="B447" s="395">
        <v>1019</v>
      </c>
      <c r="C447" s="190">
        <f t="shared" si="31"/>
        <v>0</v>
      </c>
      <c r="D447" s="398">
        <f t="shared" si="32"/>
        <v>0</v>
      </c>
      <c r="E447" s="189">
        <f>VLOOKUP(A447,'2020 Pricing'!A:B,2,FALSE)</f>
        <v>1019</v>
      </c>
      <c r="F447" s="189">
        <f>VLOOKUP(A447,'2020 Pricing'!A:C,3,FALSE)</f>
        <v>1019</v>
      </c>
      <c r="G447" s="190">
        <f t="shared" si="33"/>
        <v>0</v>
      </c>
      <c r="H447" s="191">
        <f t="shared" si="34"/>
        <v>0</v>
      </c>
      <c r="I447" s="543">
        <f>_xlfn.XLOOKUP(A447,'SQ00 Conditions'!D:D,'SQ00 Conditions'!H:H,"Not Priced")</f>
        <v>1019</v>
      </c>
      <c r="J447" t="str">
        <f t="shared" si="30"/>
        <v>Same</v>
      </c>
    </row>
    <row r="448" spans="1:10" x14ac:dyDescent="0.2">
      <c r="A448" s="198" t="s">
        <v>262</v>
      </c>
      <c r="B448" s="395">
        <v>1013</v>
      </c>
      <c r="C448" s="190">
        <f t="shared" si="31"/>
        <v>0</v>
      </c>
      <c r="D448" s="398">
        <f t="shared" si="32"/>
        <v>0</v>
      </c>
      <c r="E448" s="189">
        <f>VLOOKUP(A448,'2020 Pricing'!A:B,2,FALSE)</f>
        <v>1013</v>
      </c>
      <c r="F448" s="189">
        <f>VLOOKUP(A448,'2020 Pricing'!A:C,3,FALSE)</f>
        <v>1013</v>
      </c>
      <c r="G448" s="190">
        <f t="shared" si="33"/>
        <v>0</v>
      </c>
      <c r="H448" s="191">
        <f t="shared" si="34"/>
        <v>0</v>
      </c>
      <c r="I448" s="543">
        <f>_xlfn.XLOOKUP(A448,'SQ00 Conditions'!D:D,'SQ00 Conditions'!H:H,"Not Priced")</f>
        <v>1013</v>
      </c>
      <c r="J448" t="str">
        <f t="shared" si="30"/>
        <v>Same</v>
      </c>
    </row>
    <row r="449" spans="1:10" x14ac:dyDescent="0.2">
      <c r="A449" s="198" t="s">
        <v>246</v>
      </c>
      <c r="B449" s="395">
        <v>588</v>
      </c>
      <c r="C449" s="190">
        <f t="shared" si="31"/>
        <v>0</v>
      </c>
      <c r="D449" s="398">
        <f t="shared" si="32"/>
        <v>0</v>
      </c>
      <c r="E449" s="189">
        <f>VLOOKUP(A449,'2020 Pricing'!A:B,2,FALSE)</f>
        <v>588</v>
      </c>
      <c r="F449" s="189">
        <f>VLOOKUP(A449,'2020 Pricing'!A:C,3,FALSE)</f>
        <v>588</v>
      </c>
      <c r="G449" s="190">
        <f t="shared" si="33"/>
        <v>0</v>
      </c>
      <c r="H449" s="191">
        <f t="shared" si="34"/>
        <v>0</v>
      </c>
      <c r="I449" s="543">
        <f>_xlfn.XLOOKUP(A449,'SQ00 Conditions'!D:D,'SQ00 Conditions'!H:H,"Not Priced")</f>
        <v>588</v>
      </c>
      <c r="J449" t="str">
        <f t="shared" si="30"/>
        <v>Same</v>
      </c>
    </row>
    <row r="450" spans="1:10" x14ac:dyDescent="0.2">
      <c r="A450" s="198" t="s">
        <v>248</v>
      </c>
      <c r="B450" s="395">
        <v>588</v>
      </c>
      <c r="C450" s="190">
        <f t="shared" si="31"/>
        <v>0</v>
      </c>
      <c r="D450" s="398">
        <f t="shared" si="32"/>
        <v>0</v>
      </c>
      <c r="E450" s="189">
        <f>VLOOKUP(A450,'2020 Pricing'!A:B,2,FALSE)</f>
        <v>588</v>
      </c>
      <c r="F450" s="189">
        <f>VLOOKUP(A450,'2020 Pricing'!A:C,3,FALSE)</f>
        <v>588</v>
      </c>
      <c r="G450" s="190">
        <f t="shared" si="33"/>
        <v>0</v>
      </c>
      <c r="H450" s="191">
        <f t="shared" si="34"/>
        <v>0</v>
      </c>
      <c r="I450" s="543">
        <f>_xlfn.XLOOKUP(A450,'SQ00 Conditions'!D:D,'SQ00 Conditions'!H:H,"Not Priced")</f>
        <v>588</v>
      </c>
      <c r="J450" t="str">
        <f t="shared" ref="J450:J513" si="35">IF(I450=B450,"Same","Changed")</f>
        <v>Same</v>
      </c>
    </row>
    <row r="451" spans="1:10" x14ac:dyDescent="0.2">
      <c r="A451" s="198" t="s">
        <v>250</v>
      </c>
      <c r="B451" s="395">
        <v>588</v>
      </c>
      <c r="C451" s="190">
        <f t="shared" si="31"/>
        <v>0</v>
      </c>
      <c r="D451" s="398">
        <f t="shared" si="32"/>
        <v>0</v>
      </c>
      <c r="E451" s="189">
        <f>VLOOKUP(A451,'2020 Pricing'!A:B,2,FALSE)</f>
        <v>588</v>
      </c>
      <c r="F451" s="189">
        <f>VLOOKUP(A451,'2020 Pricing'!A:C,3,FALSE)</f>
        <v>588</v>
      </c>
      <c r="G451" s="190">
        <f t="shared" si="33"/>
        <v>0</v>
      </c>
      <c r="H451" s="191">
        <f t="shared" si="34"/>
        <v>0</v>
      </c>
      <c r="I451" s="543">
        <f>_xlfn.XLOOKUP(A451,'SQ00 Conditions'!D:D,'SQ00 Conditions'!H:H,"Not Priced")</f>
        <v>588</v>
      </c>
      <c r="J451" t="str">
        <f t="shared" si="35"/>
        <v>Same</v>
      </c>
    </row>
    <row r="452" spans="1:10" x14ac:dyDescent="0.2">
      <c r="A452" s="198" t="s">
        <v>124</v>
      </c>
      <c r="B452" s="395">
        <v>1097</v>
      </c>
      <c r="C452" s="190">
        <f t="shared" si="31"/>
        <v>0</v>
      </c>
      <c r="D452" s="398">
        <f t="shared" si="32"/>
        <v>0</v>
      </c>
      <c r="E452" s="189">
        <f>VLOOKUP(A452,'2020 Pricing'!A:B,2,FALSE)</f>
        <v>1097</v>
      </c>
      <c r="F452" s="189">
        <f>VLOOKUP(A452,'2020 Pricing'!A:C,3,FALSE)</f>
        <v>1097</v>
      </c>
      <c r="G452" s="190">
        <f t="shared" si="33"/>
        <v>0</v>
      </c>
      <c r="H452" s="191">
        <f t="shared" si="34"/>
        <v>0</v>
      </c>
      <c r="I452" s="543">
        <f>_xlfn.XLOOKUP(A452,'SQ00 Conditions'!D:D,'SQ00 Conditions'!H:H,"Not Priced")</f>
        <v>1097</v>
      </c>
      <c r="J452" t="str">
        <f t="shared" si="35"/>
        <v>Same</v>
      </c>
    </row>
    <row r="453" spans="1:10" x14ac:dyDescent="0.2">
      <c r="A453" s="198" t="s">
        <v>125</v>
      </c>
      <c r="B453" s="395">
        <v>1097</v>
      </c>
      <c r="C453" s="190">
        <f t="shared" si="31"/>
        <v>0</v>
      </c>
      <c r="D453" s="398">
        <f t="shared" si="32"/>
        <v>0</v>
      </c>
      <c r="E453" s="189">
        <f>VLOOKUP(A453,'2020 Pricing'!A:B,2,FALSE)</f>
        <v>1097</v>
      </c>
      <c r="F453" s="189">
        <f>VLOOKUP(A453,'2020 Pricing'!A:C,3,FALSE)</f>
        <v>1097</v>
      </c>
      <c r="G453" s="190">
        <f t="shared" si="33"/>
        <v>0</v>
      </c>
      <c r="H453" s="191">
        <f t="shared" si="34"/>
        <v>0</v>
      </c>
      <c r="I453" s="543">
        <f>_xlfn.XLOOKUP(A453,'SQ00 Conditions'!D:D,'SQ00 Conditions'!H:H,"Not Priced")</f>
        <v>1097</v>
      </c>
      <c r="J453" t="str">
        <f t="shared" si="35"/>
        <v>Same</v>
      </c>
    </row>
    <row r="454" spans="1:10" x14ac:dyDescent="0.2">
      <c r="A454" s="198" t="s">
        <v>126</v>
      </c>
      <c r="B454" s="395">
        <v>1097</v>
      </c>
      <c r="C454" s="190">
        <f t="shared" ref="C454:C517" si="36">B454-E454</f>
        <v>0</v>
      </c>
      <c r="D454" s="398">
        <f t="shared" ref="D454:D517" si="37">C454/B454</f>
        <v>0</v>
      </c>
      <c r="E454" s="189">
        <f>VLOOKUP(A454,'2020 Pricing'!A:B,2,FALSE)</f>
        <v>1097</v>
      </c>
      <c r="F454" s="189">
        <f>VLOOKUP(A454,'2020 Pricing'!A:C,3,FALSE)</f>
        <v>1097</v>
      </c>
      <c r="G454" s="190">
        <f t="shared" ref="G454:G517" si="38">E454-F454</f>
        <v>0</v>
      </c>
      <c r="H454" s="191">
        <f t="shared" ref="H454:H517" si="39">G454/F454</f>
        <v>0</v>
      </c>
      <c r="I454" s="543">
        <f>_xlfn.XLOOKUP(A454,'SQ00 Conditions'!D:D,'SQ00 Conditions'!H:H,"Not Priced")</f>
        <v>1097</v>
      </c>
      <c r="J454" t="str">
        <f t="shared" si="35"/>
        <v>Same</v>
      </c>
    </row>
    <row r="455" spans="1:10" x14ac:dyDescent="0.2">
      <c r="A455" s="198" t="s">
        <v>127</v>
      </c>
      <c r="B455" s="395">
        <v>1097</v>
      </c>
      <c r="C455" s="190">
        <f t="shared" si="36"/>
        <v>0</v>
      </c>
      <c r="D455" s="398">
        <f t="shared" si="37"/>
        <v>0</v>
      </c>
      <c r="E455" s="189">
        <f>VLOOKUP(A455,'2020 Pricing'!A:B,2,FALSE)</f>
        <v>1097</v>
      </c>
      <c r="F455" s="189">
        <f>VLOOKUP(A455,'2020 Pricing'!A:C,3,FALSE)</f>
        <v>1097</v>
      </c>
      <c r="G455" s="190">
        <f t="shared" si="38"/>
        <v>0</v>
      </c>
      <c r="H455" s="191">
        <f t="shared" si="39"/>
        <v>0</v>
      </c>
      <c r="I455" s="543">
        <f>_xlfn.XLOOKUP(A455,'SQ00 Conditions'!D:D,'SQ00 Conditions'!H:H,"Not Priced")</f>
        <v>1097</v>
      </c>
      <c r="J455" t="str">
        <f t="shared" si="35"/>
        <v>Same</v>
      </c>
    </row>
    <row r="456" spans="1:10" x14ac:dyDescent="0.2">
      <c r="A456" s="198" t="s">
        <v>128</v>
      </c>
      <c r="B456" s="395">
        <v>1097</v>
      </c>
      <c r="C456" s="190">
        <f t="shared" si="36"/>
        <v>0</v>
      </c>
      <c r="D456" s="398">
        <f t="shared" si="37"/>
        <v>0</v>
      </c>
      <c r="E456" s="189">
        <f>VLOOKUP(A456,'2020 Pricing'!A:B,2,FALSE)</f>
        <v>1097</v>
      </c>
      <c r="F456" s="189">
        <f>VLOOKUP(A456,'2020 Pricing'!A:C,3,FALSE)</f>
        <v>1097</v>
      </c>
      <c r="G456" s="190">
        <f t="shared" si="38"/>
        <v>0</v>
      </c>
      <c r="H456" s="191">
        <f t="shared" si="39"/>
        <v>0</v>
      </c>
      <c r="I456" s="543">
        <f>_xlfn.XLOOKUP(A456,'SQ00 Conditions'!D:D,'SQ00 Conditions'!H:H,"Not Priced")</f>
        <v>1097</v>
      </c>
      <c r="J456" t="str">
        <f t="shared" si="35"/>
        <v>Same</v>
      </c>
    </row>
    <row r="457" spans="1:10" x14ac:dyDescent="0.2">
      <c r="A457" s="198" t="s">
        <v>114</v>
      </c>
      <c r="B457" s="395">
        <v>887</v>
      </c>
      <c r="C457" s="190">
        <f t="shared" si="36"/>
        <v>0</v>
      </c>
      <c r="D457" s="398">
        <f t="shared" si="37"/>
        <v>0</v>
      </c>
      <c r="E457" s="189">
        <f>VLOOKUP(A457,'2020 Pricing'!A:B,2,FALSE)</f>
        <v>887</v>
      </c>
      <c r="F457" s="189">
        <f>VLOOKUP(A457,'2020 Pricing'!A:C,3,FALSE)</f>
        <v>887</v>
      </c>
      <c r="G457" s="190">
        <f t="shared" si="38"/>
        <v>0</v>
      </c>
      <c r="H457" s="191">
        <f t="shared" si="39"/>
        <v>0</v>
      </c>
      <c r="I457" s="543">
        <f>_xlfn.XLOOKUP(A457,'SQ00 Conditions'!D:D,'SQ00 Conditions'!H:H,"Not Priced")</f>
        <v>887</v>
      </c>
      <c r="J457" t="str">
        <f t="shared" si="35"/>
        <v>Same</v>
      </c>
    </row>
    <row r="458" spans="1:10" x14ac:dyDescent="0.2">
      <c r="A458" s="198" t="s">
        <v>115</v>
      </c>
      <c r="B458" s="395">
        <v>887</v>
      </c>
      <c r="C458" s="190">
        <f t="shared" si="36"/>
        <v>0</v>
      </c>
      <c r="D458" s="398">
        <f t="shared" si="37"/>
        <v>0</v>
      </c>
      <c r="E458" s="189">
        <f>VLOOKUP(A458,'2020 Pricing'!A:B,2,FALSE)</f>
        <v>887</v>
      </c>
      <c r="F458" s="189">
        <f>VLOOKUP(A458,'2020 Pricing'!A:C,3,FALSE)</f>
        <v>887</v>
      </c>
      <c r="G458" s="190">
        <f t="shared" si="38"/>
        <v>0</v>
      </c>
      <c r="H458" s="191">
        <f t="shared" si="39"/>
        <v>0</v>
      </c>
      <c r="I458" s="543">
        <f>_xlfn.XLOOKUP(A458,'SQ00 Conditions'!D:D,'SQ00 Conditions'!H:H,"Not Priced")</f>
        <v>887</v>
      </c>
      <c r="J458" t="str">
        <f t="shared" si="35"/>
        <v>Same</v>
      </c>
    </row>
    <row r="459" spans="1:10" x14ac:dyDescent="0.2">
      <c r="A459" s="198" t="s">
        <v>116</v>
      </c>
      <c r="B459" s="395">
        <v>887</v>
      </c>
      <c r="C459" s="190">
        <f t="shared" si="36"/>
        <v>0</v>
      </c>
      <c r="D459" s="398">
        <f t="shared" si="37"/>
        <v>0</v>
      </c>
      <c r="E459" s="189">
        <f>VLOOKUP(A459,'2020 Pricing'!A:B,2,FALSE)</f>
        <v>887</v>
      </c>
      <c r="F459" s="189">
        <f>VLOOKUP(A459,'2020 Pricing'!A:C,3,FALSE)</f>
        <v>887</v>
      </c>
      <c r="G459" s="190">
        <f t="shared" si="38"/>
        <v>0</v>
      </c>
      <c r="H459" s="191">
        <f t="shared" si="39"/>
        <v>0</v>
      </c>
      <c r="I459" s="543">
        <f>_xlfn.XLOOKUP(A459,'SQ00 Conditions'!D:D,'SQ00 Conditions'!H:H,"Not Priced")</f>
        <v>887</v>
      </c>
      <c r="J459" t="str">
        <f t="shared" si="35"/>
        <v>Same</v>
      </c>
    </row>
    <row r="460" spans="1:10" x14ac:dyDescent="0.2">
      <c r="A460" s="198" t="s">
        <v>117</v>
      </c>
      <c r="B460" s="395">
        <v>887</v>
      </c>
      <c r="C460" s="190">
        <f t="shared" si="36"/>
        <v>0</v>
      </c>
      <c r="D460" s="398">
        <f t="shared" si="37"/>
        <v>0</v>
      </c>
      <c r="E460" s="189">
        <f>VLOOKUP(A460,'2020 Pricing'!A:B,2,FALSE)</f>
        <v>887</v>
      </c>
      <c r="F460" s="189">
        <f>VLOOKUP(A460,'2020 Pricing'!A:C,3,FALSE)</f>
        <v>887</v>
      </c>
      <c r="G460" s="190">
        <f t="shared" si="38"/>
        <v>0</v>
      </c>
      <c r="H460" s="191">
        <f t="shared" si="39"/>
        <v>0</v>
      </c>
      <c r="I460" s="543">
        <f>_xlfn.XLOOKUP(A460,'SQ00 Conditions'!D:D,'SQ00 Conditions'!H:H,"Not Priced")</f>
        <v>887</v>
      </c>
      <c r="J460" t="str">
        <f t="shared" si="35"/>
        <v>Same</v>
      </c>
    </row>
    <row r="461" spans="1:10" x14ac:dyDescent="0.2">
      <c r="A461" s="198" t="s">
        <v>118</v>
      </c>
      <c r="B461" s="395">
        <v>887</v>
      </c>
      <c r="C461" s="190">
        <f t="shared" si="36"/>
        <v>0</v>
      </c>
      <c r="D461" s="398">
        <f t="shared" si="37"/>
        <v>0</v>
      </c>
      <c r="E461" s="189">
        <f>VLOOKUP(A461,'2020 Pricing'!A:B,2,FALSE)</f>
        <v>887</v>
      </c>
      <c r="F461" s="189">
        <f>VLOOKUP(A461,'2020 Pricing'!A:C,3,FALSE)</f>
        <v>887</v>
      </c>
      <c r="G461" s="190">
        <f t="shared" si="38"/>
        <v>0</v>
      </c>
      <c r="H461" s="191">
        <f t="shared" si="39"/>
        <v>0</v>
      </c>
      <c r="I461" s="543">
        <f>_xlfn.XLOOKUP(A461,'SQ00 Conditions'!D:D,'SQ00 Conditions'!H:H,"Not Priced")</f>
        <v>887</v>
      </c>
      <c r="J461" t="str">
        <f t="shared" si="35"/>
        <v>Same</v>
      </c>
    </row>
    <row r="462" spans="1:10" x14ac:dyDescent="0.2">
      <c r="A462" s="198" t="s">
        <v>1214</v>
      </c>
      <c r="B462" s="395">
        <v>440</v>
      </c>
      <c r="C462" s="190">
        <f t="shared" si="36"/>
        <v>0</v>
      </c>
      <c r="D462" s="398">
        <f t="shared" si="37"/>
        <v>0</v>
      </c>
      <c r="E462" s="189">
        <f>VLOOKUP(A462,'2020 Pricing'!A:B,2,FALSE)</f>
        <v>440</v>
      </c>
      <c r="F462" s="189" t="e">
        <f>VLOOKUP(A462,'2020 Pricing'!A:C,3,FALSE)</f>
        <v>#N/A</v>
      </c>
      <c r="G462" s="190" t="e">
        <f t="shared" si="38"/>
        <v>#N/A</v>
      </c>
      <c r="H462" s="191" t="e">
        <f t="shared" si="39"/>
        <v>#N/A</v>
      </c>
      <c r="I462" s="543">
        <f>_xlfn.XLOOKUP(A462,'SQ00 Conditions'!D:D,'SQ00 Conditions'!H:H,"Not Priced")</f>
        <v>440</v>
      </c>
      <c r="J462" t="str">
        <f t="shared" si="35"/>
        <v>Same</v>
      </c>
    </row>
    <row r="463" spans="1:10" x14ac:dyDescent="0.2">
      <c r="A463" s="198" t="s">
        <v>119</v>
      </c>
      <c r="B463" s="395">
        <v>1029</v>
      </c>
      <c r="C463" s="190">
        <f t="shared" si="36"/>
        <v>0</v>
      </c>
      <c r="D463" s="398">
        <f t="shared" si="37"/>
        <v>0</v>
      </c>
      <c r="E463" s="189">
        <f>VLOOKUP(A463,'2020 Pricing'!A:B,2,FALSE)</f>
        <v>1029</v>
      </c>
      <c r="F463" s="189">
        <f>VLOOKUP(A463,'2020 Pricing'!A:C,3,FALSE)</f>
        <v>1029</v>
      </c>
      <c r="G463" s="190">
        <f t="shared" si="38"/>
        <v>0</v>
      </c>
      <c r="H463" s="191">
        <f t="shared" si="39"/>
        <v>0</v>
      </c>
      <c r="I463" s="543">
        <f>_xlfn.XLOOKUP(A463,'SQ00 Conditions'!D:D,'SQ00 Conditions'!H:H,"Not Priced")</f>
        <v>1029</v>
      </c>
      <c r="J463" t="str">
        <f t="shared" si="35"/>
        <v>Same</v>
      </c>
    </row>
    <row r="464" spans="1:10" x14ac:dyDescent="0.2">
      <c r="A464" s="198" t="s">
        <v>120</v>
      </c>
      <c r="B464" s="395">
        <v>1029</v>
      </c>
      <c r="C464" s="190">
        <f t="shared" si="36"/>
        <v>0</v>
      </c>
      <c r="D464" s="398">
        <f t="shared" si="37"/>
        <v>0</v>
      </c>
      <c r="E464" s="189">
        <f>VLOOKUP(A464,'2020 Pricing'!A:B,2,FALSE)</f>
        <v>1029</v>
      </c>
      <c r="F464" s="189">
        <f>VLOOKUP(A464,'2020 Pricing'!A:C,3,FALSE)</f>
        <v>1029</v>
      </c>
      <c r="G464" s="190">
        <f t="shared" si="38"/>
        <v>0</v>
      </c>
      <c r="H464" s="191">
        <f t="shared" si="39"/>
        <v>0</v>
      </c>
      <c r="I464" s="543">
        <f>_xlfn.XLOOKUP(A464,'SQ00 Conditions'!D:D,'SQ00 Conditions'!H:H,"Not Priced")</f>
        <v>1029</v>
      </c>
      <c r="J464" t="str">
        <f t="shared" si="35"/>
        <v>Same</v>
      </c>
    </row>
    <row r="465" spans="1:10" x14ac:dyDescent="0.2">
      <c r="A465" s="198" t="s">
        <v>121</v>
      </c>
      <c r="B465" s="395">
        <v>1029</v>
      </c>
      <c r="C465" s="190">
        <f t="shared" si="36"/>
        <v>0</v>
      </c>
      <c r="D465" s="398">
        <f t="shared" si="37"/>
        <v>0</v>
      </c>
      <c r="E465" s="189">
        <f>VLOOKUP(A465,'2020 Pricing'!A:B,2,FALSE)</f>
        <v>1029</v>
      </c>
      <c r="F465" s="189">
        <f>VLOOKUP(A465,'2020 Pricing'!A:C,3,FALSE)</f>
        <v>1029</v>
      </c>
      <c r="G465" s="190">
        <f t="shared" si="38"/>
        <v>0</v>
      </c>
      <c r="H465" s="191">
        <f t="shared" si="39"/>
        <v>0</v>
      </c>
      <c r="I465" s="543">
        <f>_xlfn.XLOOKUP(A465,'SQ00 Conditions'!D:D,'SQ00 Conditions'!H:H,"Not Priced")</f>
        <v>1029</v>
      </c>
      <c r="J465" t="str">
        <f t="shared" si="35"/>
        <v>Same</v>
      </c>
    </row>
    <row r="466" spans="1:10" x14ac:dyDescent="0.2">
      <c r="A466" s="198" t="s">
        <v>122</v>
      </c>
      <c r="B466" s="395">
        <v>1029</v>
      </c>
      <c r="C466" s="190">
        <f t="shared" si="36"/>
        <v>0</v>
      </c>
      <c r="D466" s="398">
        <f t="shared" si="37"/>
        <v>0</v>
      </c>
      <c r="E466" s="189">
        <f>VLOOKUP(A466,'2020 Pricing'!A:B,2,FALSE)</f>
        <v>1029</v>
      </c>
      <c r="F466" s="189">
        <f>VLOOKUP(A466,'2020 Pricing'!A:C,3,FALSE)</f>
        <v>1029</v>
      </c>
      <c r="G466" s="190">
        <f t="shared" si="38"/>
        <v>0</v>
      </c>
      <c r="H466" s="191">
        <f t="shared" si="39"/>
        <v>0</v>
      </c>
      <c r="I466" s="543">
        <f>_xlfn.XLOOKUP(A466,'SQ00 Conditions'!D:D,'SQ00 Conditions'!H:H,"Not Priced")</f>
        <v>1029</v>
      </c>
      <c r="J466" t="str">
        <f t="shared" si="35"/>
        <v>Same</v>
      </c>
    </row>
    <row r="467" spans="1:10" x14ac:dyDescent="0.2">
      <c r="A467" s="198" t="s">
        <v>727</v>
      </c>
      <c r="B467" s="395">
        <v>2090</v>
      </c>
      <c r="C467" s="190">
        <f t="shared" si="36"/>
        <v>0</v>
      </c>
      <c r="D467" s="398">
        <f t="shared" si="37"/>
        <v>0</v>
      </c>
      <c r="E467" s="189">
        <f>VLOOKUP(A467,'2020 Pricing'!A:B,2,FALSE)</f>
        <v>2090</v>
      </c>
      <c r="F467" s="189">
        <f>VLOOKUP(A467,'2020 Pricing'!A:C,3,FALSE)</f>
        <v>2090</v>
      </c>
      <c r="G467" s="190">
        <f t="shared" si="38"/>
        <v>0</v>
      </c>
      <c r="H467" s="191">
        <f t="shared" si="39"/>
        <v>0</v>
      </c>
      <c r="I467" s="543">
        <f>_xlfn.XLOOKUP(A467,'SQ00 Conditions'!D:D,'SQ00 Conditions'!H:H,"Not Priced")</f>
        <v>2090</v>
      </c>
      <c r="J467" t="str">
        <f t="shared" si="35"/>
        <v>Same</v>
      </c>
    </row>
    <row r="468" spans="1:10" x14ac:dyDescent="0.2">
      <c r="A468" s="198" t="s">
        <v>728</v>
      </c>
      <c r="B468" s="395">
        <v>2090</v>
      </c>
      <c r="C468" s="190">
        <f t="shared" si="36"/>
        <v>0</v>
      </c>
      <c r="D468" s="398">
        <f t="shared" si="37"/>
        <v>0</v>
      </c>
      <c r="E468" s="189">
        <f>VLOOKUP(A468,'2020 Pricing'!A:B,2,FALSE)</f>
        <v>2090</v>
      </c>
      <c r="F468" s="189">
        <f>VLOOKUP(A468,'2020 Pricing'!A:C,3,FALSE)</f>
        <v>2090</v>
      </c>
      <c r="G468" s="190">
        <f t="shared" si="38"/>
        <v>0</v>
      </c>
      <c r="H468" s="191">
        <f t="shared" si="39"/>
        <v>0</v>
      </c>
      <c r="I468" s="543">
        <f>_xlfn.XLOOKUP(A468,'SQ00 Conditions'!D:D,'SQ00 Conditions'!H:H,"Not Priced")</f>
        <v>2090</v>
      </c>
      <c r="J468" t="str">
        <f t="shared" si="35"/>
        <v>Same</v>
      </c>
    </row>
    <row r="469" spans="1:10" x14ac:dyDescent="0.2">
      <c r="A469" s="198" t="s">
        <v>729</v>
      </c>
      <c r="B469" s="395">
        <v>2090</v>
      </c>
      <c r="C469" s="190">
        <f t="shared" si="36"/>
        <v>0</v>
      </c>
      <c r="D469" s="398">
        <f t="shared" si="37"/>
        <v>0</v>
      </c>
      <c r="E469" s="189">
        <f>VLOOKUP(A469,'2020 Pricing'!A:B,2,FALSE)</f>
        <v>2090</v>
      </c>
      <c r="F469" s="189">
        <f>VLOOKUP(A469,'2020 Pricing'!A:C,3,FALSE)</f>
        <v>2090</v>
      </c>
      <c r="G469" s="190">
        <f t="shared" si="38"/>
        <v>0</v>
      </c>
      <c r="H469" s="191">
        <f t="shared" si="39"/>
        <v>0</v>
      </c>
      <c r="I469" s="543">
        <f>_xlfn.XLOOKUP(A469,'SQ00 Conditions'!D:D,'SQ00 Conditions'!H:H,"Not Priced")</f>
        <v>2090</v>
      </c>
      <c r="J469" t="str">
        <f t="shared" si="35"/>
        <v>Same</v>
      </c>
    </row>
    <row r="470" spans="1:10" x14ac:dyDescent="0.2">
      <c r="A470" s="198" t="s">
        <v>730</v>
      </c>
      <c r="B470" s="395">
        <v>2090</v>
      </c>
      <c r="C470" s="190">
        <f t="shared" si="36"/>
        <v>0</v>
      </c>
      <c r="D470" s="398">
        <f t="shared" si="37"/>
        <v>0</v>
      </c>
      <c r="E470" s="189">
        <f>VLOOKUP(A470,'2020 Pricing'!A:B,2,FALSE)</f>
        <v>2090</v>
      </c>
      <c r="F470" s="189">
        <f>VLOOKUP(A470,'2020 Pricing'!A:C,3,FALSE)</f>
        <v>2090</v>
      </c>
      <c r="G470" s="190">
        <f t="shared" si="38"/>
        <v>0</v>
      </c>
      <c r="H470" s="191">
        <f t="shared" si="39"/>
        <v>0</v>
      </c>
      <c r="I470" s="543">
        <f>_xlfn.XLOOKUP(A470,'SQ00 Conditions'!D:D,'SQ00 Conditions'!H:H,"Not Priced")</f>
        <v>2090</v>
      </c>
      <c r="J470" t="str">
        <f t="shared" si="35"/>
        <v>Same</v>
      </c>
    </row>
    <row r="471" spans="1:10" x14ac:dyDescent="0.2">
      <c r="A471" s="198" t="s">
        <v>731</v>
      </c>
      <c r="B471" s="395">
        <v>2090</v>
      </c>
      <c r="C471" s="190">
        <f t="shared" si="36"/>
        <v>0</v>
      </c>
      <c r="D471" s="398">
        <f t="shared" si="37"/>
        <v>0</v>
      </c>
      <c r="E471" s="189">
        <f>VLOOKUP(A471,'2020 Pricing'!A:B,2,FALSE)</f>
        <v>2090</v>
      </c>
      <c r="F471" s="189">
        <f>VLOOKUP(A471,'2020 Pricing'!A:C,3,FALSE)</f>
        <v>2090</v>
      </c>
      <c r="G471" s="190">
        <f t="shared" si="38"/>
        <v>0</v>
      </c>
      <c r="H471" s="191">
        <f t="shared" si="39"/>
        <v>0</v>
      </c>
      <c r="I471" s="543">
        <f>_xlfn.XLOOKUP(A471,'SQ00 Conditions'!D:D,'SQ00 Conditions'!H:H,"Not Priced")</f>
        <v>2090</v>
      </c>
      <c r="J471" t="str">
        <f t="shared" si="35"/>
        <v>Same</v>
      </c>
    </row>
    <row r="472" spans="1:10" x14ac:dyDescent="0.2">
      <c r="A472" s="198" t="s">
        <v>331</v>
      </c>
      <c r="B472" s="395">
        <v>2888</v>
      </c>
      <c r="C472" s="190">
        <f t="shared" si="36"/>
        <v>0</v>
      </c>
      <c r="D472" s="398">
        <f t="shared" si="37"/>
        <v>0</v>
      </c>
      <c r="E472" s="189">
        <f>VLOOKUP(A472,'2020 Pricing'!A:B,2,FALSE)</f>
        <v>2888</v>
      </c>
      <c r="F472" s="189">
        <f>VLOOKUP(A472,'2020 Pricing'!A:C,3,FALSE)</f>
        <v>2888</v>
      </c>
      <c r="G472" s="190">
        <f t="shared" si="38"/>
        <v>0</v>
      </c>
      <c r="H472" s="191">
        <f t="shared" si="39"/>
        <v>0</v>
      </c>
      <c r="I472" s="543">
        <f>_xlfn.XLOOKUP(A472,'SQ00 Conditions'!D:D,'SQ00 Conditions'!H:H,"Not Priced")</f>
        <v>2888</v>
      </c>
      <c r="J472" t="str">
        <f t="shared" si="35"/>
        <v>Same</v>
      </c>
    </row>
    <row r="473" spans="1:10" x14ac:dyDescent="0.2">
      <c r="A473" s="198" t="s">
        <v>332</v>
      </c>
      <c r="B473" s="395">
        <v>2888</v>
      </c>
      <c r="C473" s="190">
        <f t="shared" si="36"/>
        <v>0</v>
      </c>
      <c r="D473" s="398">
        <f t="shared" si="37"/>
        <v>0</v>
      </c>
      <c r="E473" s="189">
        <f>VLOOKUP(A473,'2020 Pricing'!A:B,2,FALSE)</f>
        <v>2888</v>
      </c>
      <c r="F473" s="189">
        <f>VLOOKUP(A473,'2020 Pricing'!A:C,3,FALSE)</f>
        <v>2888</v>
      </c>
      <c r="G473" s="190">
        <f t="shared" si="38"/>
        <v>0</v>
      </c>
      <c r="H473" s="191">
        <f t="shared" si="39"/>
        <v>0</v>
      </c>
      <c r="I473" s="543">
        <f>_xlfn.XLOOKUP(A473,'SQ00 Conditions'!D:D,'SQ00 Conditions'!H:H,"Not Priced")</f>
        <v>2888</v>
      </c>
      <c r="J473" t="str">
        <f t="shared" si="35"/>
        <v>Same</v>
      </c>
    </row>
    <row r="474" spans="1:10" x14ac:dyDescent="0.2">
      <c r="A474" s="198" t="s">
        <v>333</v>
      </c>
      <c r="B474" s="395">
        <v>2888</v>
      </c>
      <c r="C474" s="190">
        <f t="shared" si="36"/>
        <v>0</v>
      </c>
      <c r="D474" s="398">
        <f t="shared" si="37"/>
        <v>0</v>
      </c>
      <c r="E474" s="189">
        <f>VLOOKUP(A474,'2020 Pricing'!A:B,2,FALSE)</f>
        <v>2888</v>
      </c>
      <c r="F474" s="189">
        <f>VLOOKUP(A474,'2020 Pricing'!A:C,3,FALSE)</f>
        <v>2888</v>
      </c>
      <c r="G474" s="190">
        <f t="shared" si="38"/>
        <v>0</v>
      </c>
      <c r="H474" s="191">
        <f t="shared" si="39"/>
        <v>0</v>
      </c>
      <c r="I474" s="543">
        <f>_xlfn.XLOOKUP(A474,'SQ00 Conditions'!D:D,'SQ00 Conditions'!H:H,"Not Priced")</f>
        <v>2888</v>
      </c>
      <c r="J474" t="str">
        <f t="shared" si="35"/>
        <v>Same</v>
      </c>
    </row>
    <row r="475" spans="1:10" x14ac:dyDescent="0.2">
      <c r="A475" s="198" t="s">
        <v>334</v>
      </c>
      <c r="B475" s="395">
        <v>2888</v>
      </c>
      <c r="C475" s="190">
        <f t="shared" si="36"/>
        <v>0</v>
      </c>
      <c r="D475" s="398">
        <f t="shared" si="37"/>
        <v>0</v>
      </c>
      <c r="E475" s="189">
        <f>VLOOKUP(A475,'2020 Pricing'!A:B,2,FALSE)</f>
        <v>2888</v>
      </c>
      <c r="F475" s="189">
        <f>VLOOKUP(A475,'2020 Pricing'!A:C,3,FALSE)</f>
        <v>2888</v>
      </c>
      <c r="G475" s="190">
        <f t="shared" si="38"/>
        <v>0</v>
      </c>
      <c r="H475" s="191">
        <f t="shared" si="39"/>
        <v>0</v>
      </c>
      <c r="I475" s="543">
        <f>_xlfn.XLOOKUP(A475,'SQ00 Conditions'!D:D,'SQ00 Conditions'!H:H,"Not Priced")</f>
        <v>2888</v>
      </c>
      <c r="J475" t="str">
        <f t="shared" si="35"/>
        <v>Same</v>
      </c>
    </row>
    <row r="476" spans="1:10" x14ac:dyDescent="0.2">
      <c r="A476" s="198" t="s">
        <v>335</v>
      </c>
      <c r="B476" s="395">
        <v>2888</v>
      </c>
      <c r="C476" s="190">
        <f t="shared" si="36"/>
        <v>0</v>
      </c>
      <c r="D476" s="398">
        <f t="shared" si="37"/>
        <v>0</v>
      </c>
      <c r="E476" s="189">
        <f>VLOOKUP(A476,'2020 Pricing'!A:B,2,FALSE)</f>
        <v>2888</v>
      </c>
      <c r="F476" s="189">
        <f>VLOOKUP(A476,'2020 Pricing'!A:C,3,FALSE)</f>
        <v>2888</v>
      </c>
      <c r="G476" s="190">
        <f t="shared" si="38"/>
        <v>0</v>
      </c>
      <c r="H476" s="191">
        <f t="shared" si="39"/>
        <v>0</v>
      </c>
      <c r="I476" s="543">
        <f>_xlfn.XLOOKUP(A476,'SQ00 Conditions'!D:D,'SQ00 Conditions'!H:H,"Not Priced")</f>
        <v>2888</v>
      </c>
      <c r="J476" t="str">
        <f t="shared" si="35"/>
        <v>Same</v>
      </c>
    </row>
    <row r="477" spans="1:10" x14ac:dyDescent="0.2">
      <c r="A477" t="s">
        <v>111</v>
      </c>
      <c r="B477" s="189">
        <v>3019</v>
      </c>
      <c r="C477" s="190">
        <f t="shared" si="36"/>
        <v>0</v>
      </c>
      <c r="D477" s="398">
        <f t="shared" si="37"/>
        <v>0</v>
      </c>
      <c r="E477" s="189">
        <f>VLOOKUP(A477,'2020 Pricing'!A:B,2,FALSE)</f>
        <v>3019</v>
      </c>
      <c r="F477" s="189">
        <f>VLOOKUP(A477,'2020 Pricing'!A:C,3,FALSE)</f>
        <v>3019</v>
      </c>
      <c r="G477" s="190">
        <f t="shared" si="38"/>
        <v>0</v>
      </c>
      <c r="H477" s="191">
        <f t="shared" si="39"/>
        <v>0</v>
      </c>
      <c r="I477" s="543">
        <f>_xlfn.XLOOKUP(A477,'SQ00 Conditions'!D:D,'SQ00 Conditions'!H:H,"Not Priced")</f>
        <v>3019</v>
      </c>
      <c r="J477" t="str">
        <f t="shared" si="35"/>
        <v>Same</v>
      </c>
    </row>
    <row r="478" spans="1:10" x14ac:dyDescent="0.2">
      <c r="A478" t="s">
        <v>112</v>
      </c>
      <c r="B478" s="189">
        <v>3019</v>
      </c>
      <c r="C478" s="190">
        <f t="shared" si="36"/>
        <v>0</v>
      </c>
      <c r="D478" s="398">
        <f t="shared" si="37"/>
        <v>0</v>
      </c>
      <c r="E478" s="189">
        <f>VLOOKUP(A478,'2020 Pricing'!A:B,2,FALSE)</f>
        <v>3019</v>
      </c>
      <c r="F478" s="189">
        <f>VLOOKUP(A478,'2020 Pricing'!A:C,3,FALSE)</f>
        <v>3019</v>
      </c>
      <c r="G478" s="190">
        <f t="shared" si="38"/>
        <v>0</v>
      </c>
      <c r="H478" s="191">
        <f t="shared" si="39"/>
        <v>0</v>
      </c>
      <c r="I478" s="543">
        <f>_xlfn.XLOOKUP(A478,'SQ00 Conditions'!D:D,'SQ00 Conditions'!H:H,"Not Priced")</f>
        <v>3019</v>
      </c>
      <c r="J478" t="str">
        <f t="shared" si="35"/>
        <v>Same</v>
      </c>
    </row>
    <row r="479" spans="1:10" x14ac:dyDescent="0.2">
      <c r="A479" t="s">
        <v>113</v>
      </c>
      <c r="B479" s="189">
        <v>3019</v>
      </c>
      <c r="C479" s="190">
        <f t="shared" si="36"/>
        <v>0</v>
      </c>
      <c r="D479" s="398">
        <f t="shared" si="37"/>
        <v>0</v>
      </c>
      <c r="E479" s="189">
        <f>VLOOKUP(A479,'2020 Pricing'!A:B,2,FALSE)</f>
        <v>3019</v>
      </c>
      <c r="F479" s="189">
        <f>VLOOKUP(A479,'2020 Pricing'!A:C,3,FALSE)</f>
        <v>3019</v>
      </c>
      <c r="G479" s="190">
        <f t="shared" si="38"/>
        <v>0</v>
      </c>
      <c r="H479" s="191">
        <f t="shared" si="39"/>
        <v>0</v>
      </c>
      <c r="I479" s="543">
        <f>_xlfn.XLOOKUP(A479,'SQ00 Conditions'!D:D,'SQ00 Conditions'!H:H,"Not Priced")</f>
        <v>3019</v>
      </c>
      <c r="J479" t="str">
        <f t="shared" si="35"/>
        <v>Same</v>
      </c>
    </row>
    <row r="480" spans="1:10" x14ac:dyDescent="0.2">
      <c r="A480" t="s">
        <v>1071</v>
      </c>
      <c r="B480" s="189">
        <v>1500</v>
      </c>
      <c r="C480" s="190">
        <f t="shared" si="36"/>
        <v>0</v>
      </c>
      <c r="D480" s="398">
        <f t="shared" si="37"/>
        <v>0</v>
      </c>
      <c r="E480" s="189">
        <f>VLOOKUP(A480,'2020 Pricing'!A:B,2,FALSE)</f>
        <v>1500</v>
      </c>
      <c r="F480" s="189" t="e">
        <f>VLOOKUP(A480,'2020 Pricing'!A:C,3,FALSE)</f>
        <v>#N/A</v>
      </c>
      <c r="G480" s="190" t="e">
        <f t="shared" si="38"/>
        <v>#N/A</v>
      </c>
      <c r="H480" s="191" t="e">
        <f t="shared" si="39"/>
        <v>#N/A</v>
      </c>
      <c r="I480" s="543">
        <f>_xlfn.XLOOKUP(A480,'SQ00 Conditions'!D:D,'SQ00 Conditions'!H:H,"Not Priced")</f>
        <v>1500</v>
      </c>
      <c r="J480" t="str">
        <f t="shared" si="35"/>
        <v>Same</v>
      </c>
    </row>
    <row r="481" spans="1:10" x14ac:dyDescent="0.2">
      <c r="A481" t="s">
        <v>421</v>
      </c>
      <c r="B481" s="189" t="e">
        <v>#N/A</v>
      </c>
      <c r="C481" s="190" t="e">
        <f t="shared" si="36"/>
        <v>#N/A</v>
      </c>
      <c r="D481" s="398" t="e">
        <f t="shared" si="37"/>
        <v>#N/A</v>
      </c>
      <c r="E481" s="189">
        <f>VLOOKUP(A481,'2020 Pricing'!A:B,2,FALSE)</f>
        <v>5591</v>
      </c>
      <c r="F481" s="189">
        <f>VLOOKUP(A481,'2020 Pricing'!A:C,3,FALSE)</f>
        <v>5591</v>
      </c>
      <c r="G481" s="190">
        <f t="shared" si="38"/>
        <v>0</v>
      </c>
      <c r="H481" s="191">
        <f t="shared" si="39"/>
        <v>0</v>
      </c>
      <c r="I481" s="543" t="str">
        <f>_xlfn.XLOOKUP(A481,'SQ00 Conditions'!D:D,'SQ00 Conditions'!H:H,"Not Priced")</f>
        <v>Not Priced</v>
      </c>
      <c r="J481" t="e">
        <f t="shared" si="35"/>
        <v>#N/A</v>
      </c>
    </row>
    <row r="482" spans="1:10" x14ac:dyDescent="0.2">
      <c r="A482" t="s">
        <v>405</v>
      </c>
      <c r="B482" s="189" t="e">
        <v>#N/A</v>
      </c>
      <c r="C482" s="190" t="e">
        <f t="shared" si="36"/>
        <v>#N/A</v>
      </c>
      <c r="D482" s="398" t="e">
        <f t="shared" si="37"/>
        <v>#N/A</v>
      </c>
      <c r="E482" s="189">
        <f>VLOOKUP(A482,'2020 Pricing'!A:B,2,FALSE)</f>
        <v>6649</v>
      </c>
      <c r="F482" s="189">
        <f>VLOOKUP(A482,'2020 Pricing'!A:C,3,FALSE)</f>
        <v>6649</v>
      </c>
      <c r="G482" s="190">
        <f t="shared" si="38"/>
        <v>0</v>
      </c>
      <c r="H482" s="191">
        <f t="shared" si="39"/>
        <v>0</v>
      </c>
      <c r="I482" s="543" t="str">
        <f>_xlfn.XLOOKUP(A482,'SQ00 Conditions'!D:D,'SQ00 Conditions'!H:H,"Not Priced")</f>
        <v>Not Priced</v>
      </c>
      <c r="J482" t="e">
        <f t="shared" si="35"/>
        <v>#N/A</v>
      </c>
    </row>
    <row r="483" spans="1:10" x14ac:dyDescent="0.2">
      <c r="A483" t="s">
        <v>407</v>
      </c>
      <c r="B483" s="189" t="e">
        <v>#N/A</v>
      </c>
      <c r="C483" s="190" t="e">
        <f t="shared" si="36"/>
        <v>#N/A</v>
      </c>
      <c r="D483" s="398" t="e">
        <f t="shared" si="37"/>
        <v>#N/A</v>
      </c>
      <c r="E483" s="189">
        <f>VLOOKUP(A483,'2020 Pricing'!A:B,2,FALSE)</f>
        <v>6649</v>
      </c>
      <c r="F483" s="189">
        <f>VLOOKUP(A483,'2020 Pricing'!A:C,3,FALSE)</f>
        <v>6649</v>
      </c>
      <c r="G483" s="190">
        <f t="shared" si="38"/>
        <v>0</v>
      </c>
      <c r="H483" s="191">
        <f t="shared" si="39"/>
        <v>0</v>
      </c>
      <c r="I483" s="543" t="str">
        <f>_xlfn.XLOOKUP(A483,'SQ00 Conditions'!D:D,'SQ00 Conditions'!H:H,"Not Priced")</f>
        <v>Not Priced</v>
      </c>
      <c r="J483" t="e">
        <f t="shared" si="35"/>
        <v>#N/A</v>
      </c>
    </row>
    <row r="484" spans="1:10" x14ac:dyDescent="0.2">
      <c r="A484" t="s">
        <v>409</v>
      </c>
      <c r="B484" s="189" t="e">
        <v>#N/A</v>
      </c>
      <c r="C484" s="190" t="e">
        <f t="shared" si="36"/>
        <v>#N/A</v>
      </c>
      <c r="D484" s="398" t="e">
        <f t="shared" si="37"/>
        <v>#N/A</v>
      </c>
      <c r="E484" s="189">
        <f>VLOOKUP(A484,'2020 Pricing'!A:B,2,FALSE)</f>
        <v>6649</v>
      </c>
      <c r="F484" s="189">
        <f>VLOOKUP(A484,'2020 Pricing'!A:C,3,FALSE)</f>
        <v>6649</v>
      </c>
      <c r="G484" s="190">
        <f t="shared" si="38"/>
        <v>0</v>
      </c>
      <c r="H484" s="191">
        <f t="shared" si="39"/>
        <v>0</v>
      </c>
      <c r="I484" s="543" t="str">
        <f>_xlfn.XLOOKUP(A484,'SQ00 Conditions'!D:D,'SQ00 Conditions'!H:H,"Not Priced")</f>
        <v>Not Priced</v>
      </c>
      <c r="J484" t="e">
        <f t="shared" si="35"/>
        <v>#N/A</v>
      </c>
    </row>
    <row r="485" spans="1:10" x14ac:dyDescent="0.2">
      <c r="A485" t="s">
        <v>411</v>
      </c>
      <c r="B485" s="189" t="e">
        <v>#N/A</v>
      </c>
      <c r="C485" s="190" t="e">
        <f t="shared" si="36"/>
        <v>#N/A</v>
      </c>
      <c r="D485" s="398" t="e">
        <f t="shared" si="37"/>
        <v>#N/A</v>
      </c>
      <c r="E485" s="189">
        <f>VLOOKUP(A485,'2020 Pricing'!A:B,2,FALSE)</f>
        <v>6649</v>
      </c>
      <c r="F485" s="189">
        <f>VLOOKUP(A485,'2020 Pricing'!A:C,3,FALSE)</f>
        <v>6649</v>
      </c>
      <c r="G485" s="190">
        <f t="shared" si="38"/>
        <v>0</v>
      </c>
      <c r="H485" s="191">
        <f t="shared" si="39"/>
        <v>0</v>
      </c>
      <c r="I485" s="543" t="str">
        <f>_xlfn.XLOOKUP(A485,'SQ00 Conditions'!D:D,'SQ00 Conditions'!H:H,"Not Priced")</f>
        <v>Not Priced</v>
      </c>
      <c r="J485" t="e">
        <f t="shared" si="35"/>
        <v>#N/A</v>
      </c>
    </row>
    <row r="486" spans="1:10" x14ac:dyDescent="0.2">
      <c r="A486" t="s">
        <v>412</v>
      </c>
      <c r="B486" s="189" t="e">
        <v>#N/A</v>
      </c>
      <c r="C486" s="190" t="e">
        <f t="shared" si="36"/>
        <v>#N/A</v>
      </c>
      <c r="D486" s="398" t="e">
        <f t="shared" si="37"/>
        <v>#N/A</v>
      </c>
      <c r="E486" s="189">
        <f>VLOOKUP(A486,'2020 Pricing'!A:B,2,FALSE)</f>
        <v>6649</v>
      </c>
      <c r="F486" s="189">
        <f>VLOOKUP(A486,'2020 Pricing'!A:C,3,FALSE)</f>
        <v>6649</v>
      </c>
      <c r="G486" s="190">
        <f t="shared" si="38"/>
        <v>0</v>
      </c>
      <c r="H486" s="191">
        <f t="shared" si="39"/>
        <v>0</v>
      </c>
      <c r="I486" s="543" t="str">
        <f>_xlfn.XLOOKUP(A486,'SQ00 Conditions'!D:D,'SQ00 Conditions'!H:H,"Not Priced")</f>
        <v>Not Priced</v>
      </c>
      <c r="J486" t="e">
        <f t="shared" si="35"/>
        <v>#N/A</v>
      </c>
    </row>
    <row r="487" spans="1:10" x14ac:dyDescent="0.2">
      <c r="A487" t="s">
        <v>422</v>
      </c>
      <c r="B487" s="189" t="e">
        <v>#N/A</v>
      </c>
      <c r="C487" s="190" t="e">
        <f t="shared" si="36"/>
        <v>#N/A</v>
      </c>
      <c r="D487" s="398" t="e">
        <f t="shared" si="37"/>
        <v>#N/A</v>
      </c>
      <c r="E487" s="189">
        <f>VLOOKUP(A487,'2020 Pricing'!A:B,2,FALSE)</f>
        <v>2989</v>
      </c>
      <c r="F487" s="189">
        <f>VLOOKUP(A487,'2020 Pricing'!A:C,3,FALSE)</f>
        <v>2989</v>
      </c>
      <c r="G487" s="190">
        <f t="shared" si="38"/>
        <v>0</v>
      </c>
      <c r="H487" s="191">
        <f t="shared" si="39"/>
        <v>0</v>
      </c>
      <c r="I487" s="543" t="str">
        <f>_xlfn.XLOOKUP(A487,'SQ00 Conditions'!D:D,'SQ00 Conditions'!H:H,"Not Priced")</f>
        <v>Not Priced</v>
      </c>
      <c r="J487" t="e">
        <f t="shared" si="35"/>
        <v>#N/A</v>
      </c>
    </row>
    <row r="488" spans="1:10" x14ac:dyDescent="0.2">
      <c r="A488" t="s">
        <v>413</v>
      </c>
      <c r="B488" s="189" t="e">
        <v>#N/A</v>
      </c>
      <c r="C488" s="190" t="e">
        <f t="shared" si="36"/>
        <v>#N/A</v>
      </c>
      <c r="D488" s="398" t="e">
        <f t="shared" si="37"/>
        <v>#N/A</v>
      </c>
      <c r="E488" s="189">
        <f>VLOOKUP(A488,'2020 Pricing'!A:B,2,FALSE)</f>
        <v>3751</v>
      </c>
      <c r="F488" s="189">
        <f>VLOOKUP(A488,'2020 Pricing'!A:C,3,FALSE)</f>
        <v>3751</v>
      </c>
      <c r="G488" s="190">
        <f t="shared" si="38"/>
        <v>0</v>
      </c>
      <c r="H488" s="191">
        <f t="shared" si="39"/>
        <v>0</v>
      </c>
      <c r="I488" s="543" t="str">
        <f>_xlfn.XLOOKUP(A488,'SQ00 Conditions'!D:D,'SQ00 Conditions'!H:H,"Not Priced")</f>
        <v>Not Priced</v>
      </c>
      <c r="J488" t="e">
        <f t="shared" si="35"/>
        <v>#N/A</v>
      </c>
    </row>
    <row r="489" spans="1:10" x14ac:dyDescent="0.2">
      <c r="A489" t="s">
        <v>415</v>
      </c>
      <c r="B489" s="189" t="e">
        <v>#N/A</v>
      </c>
      <c r="C489" s="190" t="e">
        <f t="shared" si="36"/>
        <v>#N/A</v>
      </c>
      <c r="D489" s="398" t="e">
        <f t="shared" si="37"/>
        <v>#N/A</v>
      </c>
      <c r="E489" s="189">
        <f>VLOOKUP(A489,'2020 Pricing'!A:B,2,FALSE)</f>
        <v>3751</v>
      </c>
      <c r="F489" s="189">
        <f>VLOOKUP(A489,'2020 Pricing'!A:C,3,FALSE)</f>
        <v>3751</v>
      </c>
      <c r="G489" s="190">
        <f t="shared" si="38"/>
        <v>0</v>
      </c>
      <c r="H489" s="191">
        <f t="shared" si="39"/>
        <v>0</v>
      </c>
      <c r="I489" s="543" t="str">
        <f>_xlfn.XLOOKUP(A489,'SQ00 Conditions'!D:D,'SQ00 Conditions'!H:H,"Not Priced")</f>
        <v>Not Priced</v>
      </c>
      <c r="J489" t="e">
        <f t="shared" si="35"/>
        <v>#N/A</v>
      </c>
    </row>
    <row r="490" spans="1:10" x14ac:dyDescent="0.2">
      <c r="A490" t="s">
        <v>417</v>
      </c>
      <c r="B490" s="189" t="e">
        <v>#N/A</v>
      </c>
      <c r="C490" s="190" t="e">
        <f t="shared" si="36"/>
        <v>#N/A</v>
      </c>
      <c r="D490" s="398" t="e">
        <f t="shared" si="37"/>
        <v>#N/A</v>
      </c>
      <c r="E490" s="189">
        <f>VLOOKUP(A490,'2020 Pricing'!A:B,2,FALSE)</f>
        <v>3751</v>
      </c>
      <c r="F490" s="189">
        <f>VLOOKUP(A490,'2020 Pricing'!A:C,3,FALSE)</f>
        <v>3751</v>
      </c>
      <c r="G490" s="190">
        <f t="shared" si="38"/>
        <v>0</v>
      </c>
      <c r="H490" s="191">
        <f t="shared" si="39"/>
        <v>0</v>
      </c>
      <c r="I490" s="543" t="str">
        <f>_xlfn.XLOOKUP(A490,'SQ00 Conditions'!D:D,'SQ00 Conditions'!H:H,"Not Priced")</f>
        <v>Not Priced</v>
      </c>
      <c r="J490" t="e">
        <f t="shared" si="35"/>
        <v>#N/A</v>
      </c>
    </row>
    <row r="491" spans="1:10" x14ac:dyDescent="0.2">
      <c r="A491" t="s">
        <v>419</v>
      </c>
      <c r="B491" s="189" t="e">
        <v>#N/A</v>
      </c>
      <c r="C491" s="190" t="e">
        <f t="shared" si="36"/>
        <v>#N/A</v>
      </c>
      <c r="D491" s="398" t="e">
        <f t="shared" si="37"/>
        <v>#N/A</v>
      </c>
      <c r="E491" s="189">
        <f>VLOOKUP(A491,'2020 Pricing'!A:B,2,FALSE)</f>
        <v>3751</v>
      </c>
      <c r="F491" s="189">
        <f>VLOOKUP(A491,'2020 Pricing'!A:C,3,FALSE)</f>
        <v>3751</v>
      </c>
      <c r="G491" s="190">
        <f t="shared" si="38"/>
        <v>0</v>
      </c>
      <c r="H491" s="191">
        <f t="shared" si="39"/>
        <v>0</v>
      </c>
      <c r="I491" s="543" t="str">
        <f>_xlfn.XLOOKUP(A491,'SQ00 Conditions'!D:D,'SQ00 Conditions'!H:H,"Not Priced")</f>
        <v>Not Priced</v>
      </c>
      <c r="J491" t="e">
        <f t="shared" si="35"/>
        <v>#N/A</v>
      </c>
    </row>
    <row r="492" spans="1:10" x14ac:dyDescent="0.2">
      <c r="A492" t="s">
        <v>420</v>
      </c>
      <c r="B492" s="189" t="e">
        <v>#N/A</v>
      </c>
      <c r="C492" s="190" t="e">
        <f t="shared" si="36"/>
        <v>#N/A</v>
      </c>
      <c r="D492" s="398" t="e">
        <f t="shared" si="37"/>
        <v>#N/A</v>
      </c>
      <c r="E492" s="189">
        <f>VLOOKUP(A492,'2020 Pricing'!A:B,2,FALSE)</f>
        <v>3751</v>
      </c>
      <c r="F492" s="189">
        <f>VLOOKUP(A492,'2020 Pricing'!A:C,3,FALSE)</f>
        <v>3751</v>
      </c>
      <c r="G492" s="190">
        <f t="shared" si="38"/>
        <v>0</v>
      </c>
      <c r="H492" s="191">
        <f t="shared" si="39"/>
        <v>0</v>
      </c>
      <c r="I492" s="543" t="str">
        <f>_xlfn.XLOOKUP(A492,'SQ00 Conditions'!D:D,'SQ00 Conditions'!H:H,"Not Priced")</f>
        <v>Not Priced</v>
      </c>
      <c r="J492" t="e">
        <f t="shared" si="35"/>
        <v>#N/A</v>
      </c>
    </row>
    <row r="493" spans="1:10" x14ac:dyDescent="0.2">
      <c r="A493" t="s">
        <v>386</v>
      </c>
      <c r="B493" s="189" t="e">
        <v>#N/A</v>
      </c>
      <c r="C493" s="190" t="e">
        <f t="shared" si="36"/>
        <v>#N/A</v>
      </c>
      <c r="D493" s="398" t="e">
        <f t="shared" si="37"/>
        <v>#N/A</v>
      </c>
      <c r="E493" s="189">
        <f>VLOOKUP(A493,'2020 Pricing'!A:B,2,FALSE)</f>
        <v>3230</v>
      </c>
      <c r="F493" s="189">
        <f>VLOOKUP(A493,'2020 Pricing'!A:C,3,FALSE)</f>
        <v>3230</v>
      </c>
      <c r="G493" s="190">
        <f t="shared" si="38"/>
        <v>0</v>
      </c>
      <c r="H493" s="191">
        <f t="shared" si="39"/>
        <v>0</v>
      </c>
      <c r="I493" s="543" t="str">
        <f>_xlfn.XLOOKUP(A493,'SQ00 Conditions'!D:D,'SQ00 Conditions'!H:H,"Not Priced")</f>
        <v>Not Priced</v>
      </c>
      <c r="J493" t="e">
        <f t="shared" si="35"/>
        <v>#N/A</v>
      </c>
    </row>
    <row r="494" spans="1:10" x14ac:dyDescent="0.2">
      <c r="A494" t="s">
        <v>369</v>
      </c>
      <c r="B494" s="189" t="e">
        <v>#N/A</v>
      </c>
      <c r="C494" s="190" t="e">
        <f t="shared" si="36"/>
        <v>#N/A</v>
      </c>
      <c r="D494" s="398" t="e">
        <f t="shared" si="37"/>
        <v>#N/A</v>
      </c>
      <c r="E494" s="189">
        <f>VLOOKUP(A494,'2020 Pricing'!A:B,2,FALSE)</f>
        <v>3686</v>
      </c>
      <c r="F494" s="189">
        <f>VLOOKUP(A494,'2020 Pricing'!A:C,3,FALSE)</f>
        <v>3686</v>
      </c>
      <c r="G494" s="190">
        <f t="shared" si="38"/>
        <v>0</v>
      </c>
      <c r="H494" s="191">
        <f t="shared" si="39"/>
        <v>0</v>
      </c>
      <c r="I494" s="543" t="str">
        <f>_xlfn.XLOOKUP(A494,'SQ00 Conditions'!D:D,'SQ00 Conditions'!H:H,"Not Priced")</f>
        <v>Not Priced</v>
      </c>
      <c r="J494" t="e">
        <f t="shared" si="35"/>
        <v>#N/A</v>
      </c>
    </row>
    <row r="495" spans="1:10" x14ac:dyDescent="0.2">
      <c r="A495" t="s">
        <v>371</v>
      </c>
      <c r="B495" s="189" t="e">
        <v>#N/A</v>
      </c>
      <c r="C495" s="190" t="e">
        <f t="shared" si="36"/>
        <v>#N/A</v>
      </c>
      <c r="D495" s="398" t="e">
        <f t="shared" si="37"/>
        <v>#N/A</v>
      </c>
      <c r="E495" s="189">
        <f>VLOOKUP(A495,'2020 Pricing'!A:B,2,FALSE)</f>
        <v>3686</v>
      </c>
      <c r="F495" s="189">
        <f>VLOOKUP(A495,'2020 Pricing'!A:C,3,FALSE)</f>
        <v>3686</v>
      </c>
      <c r="G495" s="190">
        <f t="shared" si="38"/>
        <v>0</v>
      </c>
      <c r="H495" s="191">
        <f t="shared" si="39"/>
        <v>0</v>
      </c>
      <c r="I495" s="543" t="str">
        <f>_xlfn.XLOOKUP(A495,'SQ00 Conditions'!D:D,'SQ00 Conditions'!H:H,"Not Priced")</f>
        <v>Not Priced</v>
      </c>
      <c r="J495" t="e">
        <f t="shared" si="35"/>
        <v>#N/A</v>
      </c>
    </row>
    <row r="496" spans="1:10" x14ac:dyDescent="0.2">
      <c r="A496" t="s">
        <v>373</v>
      </c>
      <c r="B496" s="189" t="e">
        <v>#N/A</v>
      </c>
      <c r="C496" s="190" t="e">
        <f t="shared" si="36"/>
        <v>#N/A</v>
      </c>
      <c r="D496" s="398" t="e">
        <f t="shared" si="37"/>
        <v>#N/A</v>
      </c>
      <c r="E496" s="189">
        <f>VLOOKUP(A496,'2020 Pricing'!A:B,2,FALSE)</f>
        <v>3686</v>
      </c>
      <c r="F496" s="189">
        <f>VLOOKUP(A496,'2020 Pricing'!A:C,3,FALSE)</f>
        <v>3686</v>
      </c>
      <c r="G496" s="190">
        <f t="shared" si="38"/>
        <v>0</v>
      </c>
      <c r="H496" s="191">
        <f t="shared" si="39"/>
        <v>0</v>
      </c>
      <c r="I496" s="543" t="str">
        <f>_xlfn.XLOOKUP(A496,'SQ00 Conditions'!D:D,'SQ00 Conditions'!H:H,"Not Priced")</f>
        <v>Not Priced</v>
      </c>
      <c r="J496" t="e">
        <f t="shared" si="35"/>
        <v>#N/A</v>
      </c>
    </row>
    <row r="497" spans="1:10" x14ac:dyDescent="0.2">
      <c r="A497" t="s">
        <v>375</v>
      </c>
      <c r="B497" s="189" t="e">
        <v>#N/A</v>
      </c>
      <c r="C497" s="190" t="e">
        <f t="shared" si="36"/>
        <v>#N/A</v>
      </c>
      <c r="D497" s="398" t="e">
        <f t="shared" si="37"/>
        <v>#N/A</v>
      </c>
      <c r="E497" s="189">
        <f>VLOOKUP(A497,'2020 Pricing'!A:B,2,FALSE)</f>
        <v>3686</v>
      </c>
      <c r="F497" s="189">
        <f>VLOOKUP(A497,'2020 Pricing'!A:C,3,FALSE)</f>
        <v>3686</v>
      </c>
      <c r="G497" s="190">
        <f t="shared" si="38"/>
        <v>0</v>
      </c>
      <c r="H497" s="191">
        <f t="shared" si="39"/>
        <v>0</v>
      </c>
      <c r="I497" s="543" t="str">
        <f>_xlfn.XLOOKUP(A497,'SQ00 Conditions'!D:D,'SQ00 Conditions'!H:H,"Not Priced")</f>
        <v>Not Priced</v>
      </c>
      <c r="J497" t="e">
        <f t="shared" si="35"/>
        <v>#N/A</v>
      </c>
    </row>
    <row r="498" spans="1:10" x14ac:dyDescent="0.2">
      <c r="A498" t="s">
        <v>376</v>
      </c>
      <c r="B498" s="189" t="e">
        <v>#N/A</v>
      </c>
      <c r="C498" s="190" t="e">
        <f t="shared" si="36"/>
        <v>#N/A</v>
      </c>
      <c r="D498" s="398" t="e">
        <f t="shared" si="37"/>
        <v>#N/A</v>
      </c>
      <c r="E498" s="189">
        <f>VLOOKUP(A498,'2020 Pricing'!A:B,2,FALSE)</f>
        <v>3686</v>
      </c>
      <c r="F498" s="189">
        <f>VLOOKUP(A498,'2020 Pricing'!A:C,3,FALSE)</f>
        <v>3686</v>
      </c>
      <c r="G498" s="190">
        <f t="shared" si="38"/>
        <v>0</v>
      </c>
      <c r="H498" s="191">
        <f t="shared" si="39"/>
        <v>0</v>
      </c>
      <c r="I498" s="543" t="str">
        <f>_xlfn.XLOOKUP(A498,'SQ00 Conditions'!D:D,'SQ00 Conditions'!H:H,"Not Priced")</f>
        <v>Not Priced</v>
      </c>
      <c r="J498" t="e">
        <f t="shared" si="35"/>
        <v>#N/A</v>
      </c>
    </row>
    <row r="499" spans="1:10" x14ac:dyDescent="0.2">
      <c r="A499" t="s">
        <v>385</v>
      </c>
      <c r="B499" s="189" t="e">
        <v>#N/A</v>
      </c>
      <c r="C499" s="190" t="e">
        <f t="shared" si="36"/>
        <v>#N/A</v>
      </c>
      <c r="D499" s="398" t="e">
        <f t="shared" si="37"/>
        <v>#N/A</v>
      </c>
      <c r="E499" s="189">
        <f>VLOOKUP(A499,'2020 Pricing'!A:B,2,FALSE)</f>
        <v>1811</v>
      </c>
      <c r="F499" s="189">
        <f>VLOOKUP(A499,'2020 Pricing'!A:C,3,FALSE)</f>
        <v>1811</v>
      </c>
      <c r="G499" s="190">
        <f t="shared" si="38"/>
        <v>0</v>
      </c>
      <c r="H499" s="191">
        <f t="shared" si="39"/>
        <v>0</v>
      </c>
      <c r="I499" s="543" t="str">
        <f>_xlfn.XLOOKUP(A499,'SQ00 Conditions'!D:D,'SQ00 Conditions'!H:H,"Not Priced")</f>
        <v>Not Priced</v>
      </c>
      <c r="J499" t="e">
        <f t="shared" si="35"/>
        <v>#N/A</v>
      </c>
    </row>
    <row r="500" spans="1:10" x14ac:dyDescent="0.2">
      <c r="A500" t="s">
        <v>377</v>
      </c>
      <c r="B500" s="189" t="e">
        <v>#N/A</v>
      </c>
      <c r="C500" s="190" t="e">
        <f t="shared" si="36"/>
        <v>#N/A</v>
      </c>
      <c r="D500" s="398" t="e">
        <f t="shared" si="37"/>
        <v>#N/A</v>
      </c>
      <c r="E500" s="189">
        <f>VLOOKUP(A500,'2020 Pricing'!A:B,2,FALSE)</f>
        <v>2273</v>
      </c>
      <c r="F500" s="189">
        <f>VLOOKUP(A500,'2020 Pricing'!A:C,3,FALSE)</f>
        <v>2273</v>
      </c>
      <c r="G500" s="190">
        <f t="shared" si="38"/>
        <v>0</v>
      </c>
      <c r="H500" s="191">
        <f t="shared" si="39"/>
        <v>0</v>
      </c>
      <c r="I500" s="543" t="str">
        <f>_xlfn.XLOOKUP(A500,'SQ00 Conditions'!D:D,'SQ00 Conditions'!H:H,"Not Priced")</f>
        <v>Not Priced</v>
      </c>
      <c r="J500" t="e">
        <f t="shared" si="35"/>
        <v>#N/A</v>
      </c>
    </row>
    <row r="501" spans="1:10" x14ac:dyDescent="0.2">
      <c r="A501" t="s">
        <v>379</v>
      </c>
      <c r="B501" s="189" t="e">
        <v>#N/A</v>
      </c>
      <c r="C501" s="190" t="e">
        <f t="shared" si="36"/>
        <v>#N/A</v>
      </c>
      <c r="D501" s="398" t="e">
        <f t="shared" si="37"/>
        <v>#N/A</v>
      </c>
      <c r="E501" s="189">
        <f>VLOOKUP(A501,'2020 Pricing'!A:B,2,FALSE)</f>
        <v>2273</v>
      </c>
      <c r="F501" s="189">
        <f>VLOOKUP(A501,'2020 Pricing'!A:C,3,FALSE)</f>
        <v>2273</v>
      </c>
      <c r="G501" s="190">
        <f t="shared" si="38"/>
        <v>0</v>
      </c>
      <c r="H501" s="191">
        <f t="shared" si="39"/>
        <v>0</v>
      </c>
      <c r="I501" s="543" t="str">
        <f>_xlfn.XLOOKUP(A501,'SQ00 Conditions'!D:D,'SQ00 Conditions'!H:H,"Not Priced")</f>
        <v>Not Priced</v>
      </c>
      <c r="J501" t="e">
        <f t="shared" si="35"/>
        <v>#N/A</v>
      </c>
    </row>
    <row r="502" spans="1:10" x14ac:dyDescent="0.2">
      <c r="A502" t="s">
        <v>381</v>
      </c>
      <c r="B502" s="189" t="e">
        <v>#N/A</v>
      </c>
      <c r="C502" s="190" t="e">
        <f t="shared" si="36"/>
        <v>#N/A</v>
      </c>
      <c r="D502" s="398" t="e">
        <f t="shared" si="37"/>
        <v>#N/A</v>
      </c>
      <c r="E502" s="189">
        <f>VLOOKUP(A502,'2020 Pricing'!A:B,2,FALSE)</f>
        <v>2273</v>
      </c>
      <c r="F502" s="189">
        <f>VLOOKUP(A502,'2020 Pricing'!A:C,3,FALSE)</f>
        <v>2273</v>
      </c>
      <c r="G502" s="190">
        <f t="shared" si="38"/>
        <v>0</v>
      </c>
      <c r="H502" s="191">
        <f t="shared" si="39"/>
        <v>0</v>
      </c>
      <c r="I502" s="543" t="str">
        <f>_xlfn.XLOOKUP(A502,'SQ00 Conditions'!D:D,'SQ00 Conditions'!H:H,"Not Priced")</f>
        <v>Not Priced</v>
      </c>
      <c r="J502" t="e">
        <f t="shared" si="35"/>
        <v>#N/A</v>
      </c>
    </row>
    <row r="503" spans="1:10" x14ac:dyDescent="0.2">
      <c r="A503" t="s">
        <v>383</v>
      </c>
      <c r="B503" s="189" t="e">
        <v>#N/A</v>
      </c>
      <c r="C503" s="190" t="e">
        <f t="shared" si="36"/>
        <v>#N/A</v>
      </c>
      <c r="D503" s="398" t="e">
        <f t="shared" si="37"/>
        <v>#N/A</v>
      </c>
      <c r="E503" s="189">
        <f>VLOOKUP(A503,'2020 Pricing'!A:B,2,FALSE)</f>
        <v>2273</v>
      </c>
      <c r="F503" s="189">
        <f>VLOOKUP(A503,'2020 Pricing'!A:C,3,FALSE)</f>
        <v>2273</v>
      </c>
      <c r="G503" s="190">
        <f t="shared" si="38"/>
        <v>0</v>
      </c>
      <c r="H503" s="191">
        <f t="shared" si="39"/>
        <v>0</v>
      </c>
      <c r="I503" s="543" t="str">
        <f>_xlfn.XLOOKUP(A503,'SQ00 Conditions'!D:D,'SQ00 Conditions'!H:H,"Not Priced")</f>
        <v>Not Priced</v>
      </c>
      <c r="J503" t="e">
        <f t="shared" si="35"/>
        <v>#N/A</v>
      </c>
    </row>
    <row r="504" spans="1:10" x14ac:dyDescent="0.2">
      <c r="A504" t="s">
        <v>384</v>
      </c>
      <c r="B504" s="189" t="e">
        <v>#N/A</v>
      </c>
      <c r="C504" s="190" t="e">
        <f t="shared" si="36"/>
        <v>#N/A</v>
      </c>
      <c r="D504" s="398" t="e">
        <f t="shared" si="37"/>
        <v>#N/A</v>
      </c>
      <c r="E504" s="189">
        <f>VLOOKUP(A504,'2020 Pricing'!A:B,2,FALSE)</f>
        <v>2273</v>
      </c>
      <c r="F504" s="189">
        <f>VLOOKUP(A504,'2020 Pricing'!A:C,3,FALSE)</f>
        <v>2273</v>
      </c>
      <c r="G504" s="190">
        <f t="shared" si="38"/>
        <v>0</v>
      </c>
      <c r="H504" s="191">
        <f t="shared" si="39"/>
        <v>0</v>
      </c>
      <c r="I504" s="543" t="str">
        <f>_xlfn.XLOOKUP(A504,'SQ00 Conditions'!D:D,'SQ00 Conditions'!H:H,"Not Priced")</f>
        <v>Not Priced</v>
      </c>
      <c r="J504" t="e">
        <f t="shared" si="35"/>
        <v>#N/A</v>
      </c>
    </row>
    <row r="505" spans="1:10" x14ac:dyDescent="0.2">
      <c r="A505" t="s">
        <v>403</v>
      </c>
      <c r="B505" s="189" t="e">
        <v>#N/A</v>
      </c>
      <c r="C505" s="190" t="e">
        <f t="shared" si="36"/>
        <v>#N/A</v>
      </c>
      <c r="D505" s="398" t="e">
        <f t="shared" si="37"/>
        <v>#N/A</v>
      </c>
      <c r="E505" s="189">
        <f>VLOOKUP(A505,'2020 Pricing'!A:B,2,FALSE)</f>
        <v>4282</v>
      </c>
      <c r="F505" s="189">
        <f>VLOOKUP(A505,'2020 Pricing'!A:C,3,FALSE)</f>
        <v>4282</v>
      </c>
      <c r="G505" s="190">
        <f t="shared" si="38"/>
        <v>0</v>
      </c>
      <c r="H505" s="191">
        <f t="shared" si="39"/>
        <v>0</v>
      </c>
      <c r="I505" s="543" t="str">
        <f>_xlfn.XLOOKUP(A505,'SQ00 Conditions'!D:D,'SQ00 Conditions'!H:H,"Not Priced")</f>
        <v>Not Priced</v>
      </c>
      <c r="J505" t="e">
        <f t="shared" si="35"/>
        <v>#N/A</v>
      </c>
    </row>
    <row r="506" spans="1:10" x14ac:dyDescent="0.2">
      <c r="A506" t="s">
        <v>387</v>
      </c>
      <c r="B506" s="189" t="e">
        <v>#N/A</v>
      </c>
      <c r="C506" s="190" t="e">
        <f t="shared" si="36"/>
        <v>#N/A</v>
      </c>
      <c r="D506" s="398" t="e">
        <f t="shared" si="37"/>
        <v>#N/A</v>
      </c>
      <c r="E506" s="189">
        <f>VLOOKUP(A506,'2020 Pricing'!A:B,2,FALSE)</f>
        <v>5006</v>
      </c>
      <c r="F506" s="189">
        <f>VLOOKUP(A506,'2020 Pricing'!A:C,3,FALSE)</f>
        <v>5006</v>
      </c>
      <c r="G506" s="190">
        <f t="shared" si="38"/>
        <v>0</v>
      </c>
      <c r="H506" s="191">
        <f t="shared" si="39"/>
        <v>0</v>
      </c>
      <c r="I506" s="543" t="str">
        <f>_xlfn.XLOOKUP(A506,'SQ00 Conditions'!D:D,'SQ00 Conditions'!H:H,"Not Priced")</f>
        <v>Not Priced</v>
      </c>
      <c r="J506" t="e">
        <f t="shared" si="35"/>
        <v>#N/A</v>
      </c>
    </row>
    <row r="507" spans="1:10" x14ac:dyDescent="0.2">
      <c r="A507" t="s">
        <v>389</v>
      </c>
      <c r="B507" s="189" t="e">
        <v>#N/A</v>
      </c>
      <c r="C507" s="190" t="e">
        <f t="shared" si="36"/>
        <v>#N/A</v>
      </c>
      <c r="D507" s="398" t="e">
        <f t="shared" si="37"/>
        <v>#N/A</v>
      </c>
      <c r="E507" s="189">
        <f>VLOOKUP(A507,'2020 Pricing'!A:B,2,FALSE)</f>
        <v>5006</v>
      </c>
      <c r="F507" s="189">
        <f>VLOOKUP(A507,'2020 Pricing'!A:C,3,FALSE)</f>
        <v>5006</v>
      </c>
      <c r="G507" s="190">
        <f t="shared" si="38"/>
        <v>0</v>
      </c>
      <c r="H507" s="191">
        <f t="shared" si="39"/>
        <v>0</v>
      </c>
      <c r="I507" s="543" t="str">
        <f>_xlfn.XLOOKUP(A507,'SQ00 Conditions'!D:D,'SQ00 Conditions'!H:H,"Not Priced")</f>
        <v>Not Priced</v>
      </c>
      <c r="J507" t="e">
        <f t="shared" si="35"/>
        <v>#N/A</v>
      </c>
    </row>
    <row r="508" spans="1:10" x14ac:dyDescent="0.2">
      <c r="A508" t="s">
        <v>391</v>
      </c>
      <c r="B508" s="189" t="e">
        <v>#N/A</v>
      </c>
      <c r="C508" s="190" t="e">
        <f t="shared" si="36"/>
        <v>#N/A</v>
      </c>
      <c r="D508" s="398" t="e">
        <f t="shared" si="37"/>
        <v>#N/A</v>
      </c>
      <c r="E508" s="189">
        <f>VLOOKUP(A508,'2020 Pricing'!A:B,2,FALSE)</f>
        <v>5006</v>
      </c>
      <c r="F508" s="189">
        <f>VLOOKUP(A508,'2020 Pricing'!A:C,3,FALSE)</f>
        <v>5006</v>
      </c>
      <c r="G508" s="190">
        <f t="shared" si="38"/>
        <v>0</v>
      </c>
      <c r="H508" s="191">
        <f t="shared" si="39"/>
        <v>0</v>
      </c>
      <c r="I508" s="543" t="str">
        <f>_xlfn.XLOOKUP(A508,'SQ00 Conditions'!D:D,'SQ00 Conditions'!H:H,"Not Priced")</f>
        <v>Not Priced</v>
      </c>
      <c r="J508" t="e">
        <f t="shared" si="35"/>
        <v>#N/A</v>
      </c>
    </row>
    <row r="509" spans="1:10" x14ac:dyDescent="0.2">
      <c r="A509" t="s">
        <v>393</v>
      </c>
      <c r="B509" s="189" t="e">
        <v>#N/A</v>
      </c>
      <c r="C509" s="190" t="e">
        <f t="shared" si="36"/>
        <v>#N/A</v>
      </c>
      <c r="D509" s="398" t="e">
        <f t="shared" si="37"/>
        <v>#N/A</v>
      </c>
      <c r="E509" s="189">
        <f>VLOOKUP(A509,'2020 Pricing'!A:B,2,FALSE)</f>
        <v>5006</v>
      </c>
      <c r="F509" s="189">
        <f>VLOOKUP(A509,'2020 Pricing'!A:C,3,FALSE)</f>
        <v>5006</v>
      </c>
      <c r="G509" s="190">
        <f t="shared" si="38"/>
        <v>0</v>
      </c>
      <c r="H509" s="191">
        <f t="shared" si="39"/>
        <v>0</v>
      </c>
      <c r="I509" s="543" t="str">
        <f>_xlfn.XLOOKUP(A509,'SQ00 Conditions'!D:D,'SQ00 Conditions'!H:H,"Not Priced")</f>
        <v>Not Priced</v>
      </c>
      <c r="J509" t="e">
        <f t="shared" si="35"/>
        <v>#N/A</v>
      </c>
    </row>
    <row r="510" spans="1:10" x14ac:dyDescent="0.2">
      <c r="A510" t="s">
        <v>394</v>
      </c>
      <c r="B510" s="189" t="e">
        <v>#N/A</v>
      </c>
      <c r="C510" s="190" t="e">
        <f t="shared" si="36"/>
        <v>#N/A</v>
      </c>
      <c r="D510" s="398" t="e">
        <f t="shared" si="37"/>
        <v>#N/A</v>
      </c>
      <c r="E510" s="189">
        <f>VLOOKUP(A510,'2020 Pricing'!A:B,2,FALSE)</f>
        <v>5006</v>
      </c>
      <c r="F510" s="189">
        <f>VLOOKUP(A510,'2020 Pricing'!A:C,3,FALSE)</f>
        <v>5006</v>
      </c>
      <c r="G510" s="190">
        <f t="shared" si="38"/>
        <v>0</v>
      </c>
      <c r="H510" s="191">
        <f t="shared" si="39"/>
        <v>0</v>
      </c>
      <c r="I510" s="543" t="str">
        <f>_xlfn.XLOOKUP(A510,'SQ00 Conditions'!D:D,'SQ00 Conditions'!H:H,"Not Priced")</f>
        <v>Not Priced</v>
      </c>
      <c r="J510" t="e">
        <f t="shared" si="35"/>
        <v>#N/A</v>
      </c>
    </row>
    <row r="511" spans="1:10" x14ac:dyDescent="0.2">
      <c r="A511" t="s">
        <v>404</v>
      </c>
      <c r="B511" s="189" t="e">
        <v>#N/A</v>
      </c>
      <c r="C511" s="190" t="e">
        <f t="shared" si="36"/>
        <v>#N/A</v>
      </c>
      <c r="D511" s="398" t="e">
        <f t="shared" si="37"/>
        <v>#N/A</v>
      </c>
      <c r="E511" s="189">
        <f>VLOOKUP(A511,'2020 Pricing'!A:B,2,FALSE)</f>
        <v>2355</v>
      </c>
      <c r="F511" s="189">
        <f>VLOOKUP(A511,'2020 Pricing'!A:C,3,FALSE)</f>
        <v>2355</v>
      </c>
      <c r="G511" s="190">
        <f t="shared" si="38"/>
        <v>0</v>
      </c>
      <c r="H511" s="191">
        <f t="shared" si="39"/>
        <v>0</v>
      </c>
      <c r="I511" s="543" t="str">
        <f>_xlfn.XLOOKUP(A511,'SQ00 Conditions'!D:D,'SQ00 Conditions'!H:H,"Not Priced")</f>
        <v>Not Priced</v>
      </c>
      <c r="J511" t="e">
        <f t="shared" si="35"/>
        <v>#N/A</v>
      </c>
    </row>
    <row r="512" spans="1:10" x14ac:dyDescent="0.2">
      <c r="A512" t="s">
        <v>395</v>
      </c>
      <c r="B512" s="189" t="e">
        <v>#N/A</v>
      </c>
      <c r="C512" s="190" t="e">
        <f t="shared" si="36"/>
        <v>#N/A</v>
      </c>
      <c r="D512" s="398" t="e">
        <f t="shared" si="37"/>
        <v>#N/A</v>
      </c>
      <c r="E512" s="189">
        <f>VLOOKUP(A512,'2020 Pricing'!A:B,2,FALSE)</f>
        <v>2956</v>
      </c>
      <c r="F512" s="189">
        <f>VLOOKUP(A512,'2020 Pricing'!A:C,3,FALSE)</f>
        <v>2956</v>
      </c>
      <c r="G512" s="190">
        <f t="shared" si="38"/>
        <v>0</v>
      </c>
      <c r="H512" s="191">
        <f t="shared" si="39"/>
        <v>0</v>
      </c>
      <c r="I512" s="543" t="str">
        <f>_xlfn.XLOOKUP(A512,'SQ00 Conditions'!D:D,'SQ00 Conditions'!H:H,"Not Priced")</f>
        <v>Not Priced</v>
      </c>
      <c r="J512" t="e">
        <f t="shared" si="35"/>
        <v>#N/A</v>
      </c>
    </row>
    <row r="513" spans="1:10" x14ac:dyDescent="0.2">
      <c r="A513" t="s">
        <v>397</v>
      </c>
      <c r="B513" s="189" t="e">
        <v>#N/A</v>
      </c>
      <c r="C513" s="190" t="e">
        <f t="shared" si="36"/>
        <v>#N/A</v>
      </c>
      <c r="D513" s="398" t="e">
        <f t="shared" si="37"/>
        <v>#N/A</v>
      </c>
      <c r="E513" s="189">
        <f>VLOOKUP(A513,'2020 Pricing'!A:B,2,FALSE)</f>
        <v>2956</v>
      </c>
      <c r="F513" s="189">
        <f>VLOOKUP(A513,'2020 Pricing'!A:C,3,FALSE)</f>
        <v>2956</v>
      </c>
      <c r="G513" s="190">
        <f t="shared" si="38"/>
        <v>0</v>
      </c>
      <c r="H513" s="191">
        <f t="shared" si="39"/>
        <v>0</v>
      </c>
      <c r="I513" s="543" t="str">
        <f>_xlfn.XLOOKUP(A513,'SQ00 Conditions'!D:D,'SQ00 Conditions'!H:H,"Not Priced")</f>
        <v>Not Priced</v>
      </c>
      <c r="J513" t="e">
        <f t="shared" si="35"/>
        <v>#N/A</v>
      </c>
    </row>
    <row r="514" spans="1:10" x14ac:dyDescent="0.2">
      <c r="A514" t="s">
        <v>399</v>
      </c>
      <c r="B514" s="189" t="e">
        <v>#N/A</v>
      </c>
      <c r="C514" s="190" t="e">
        <f t="shared" si="36"/>
        <v>#N/A</v>
      </c>
      <c r="D514" s="398" t="e">
        <f t="shared" si="37"/>
        <v>#N/A</v>
      </c>
      <c r="E514" s="189">
        <f>VLOOKUP(A514,'2020 Pricing'!A:B,2,FALSE)</f>
        <v>2956</v>
      </c>
      <c r="F514" s="189">
        <f>VLOOKUP(A514,'2020 Pricing'!A:C,3,FALSE)</f>
        <v>2956</v>
      </c>
      <c r="G514" s="190">
        <f t="shared" si="38"/>
        <v>0</v>
      </c>
      <c r="H514" s="191">
        <f t="shared" si="39"/>
        <v>0</v>
      </c>
      <c r="I514" s="543" t="str">
        <f>_xlfn.XLOOKUP(A514,'SQ00 Conditions'!D:D,'SQ00 Conditions'!H:H,"Not Priced")</f>
        <v>Not Priced</v>
      </c>
      <c r="J514" t="e">
        <f t="shared" ref="J514:J577" si="40">IF(I514=B514,"Same","Changed")</f>
        <v>#N/A</v>
      </c>
    </row>
    <row r="515" spans="1:10" x14ac:dyDescent="0.2">
      <c r="A515" t="s">
        <v>401</v>
      </c>
      <c r="B515" s="189" t="e">
        <v>#N/A</v>
      </c>
      <c r="C515" s="190" t="e">
        <f t="shared" si="36"/>
        <v>#N/A</v>
      </c>
      <c r="D515" s="398" t="e">
        <f t="shared" si="37"/>
        <v>#N/A</v>
      </c>
      <c r="E515" s="189">
        <f>VLOOKUP(A515,'2020 Pricing'!A:B,2,FALSE)</f>
        <v>2956</v>
      </c>
      <c r="F515" s="189">
        <f>VLOOKUP(A515,'2020 Pricing'!A:C,3,FALSE)</f>
        <v>2956</v>
      </c>
      <c r="G515" s="190">
        <f t="shared" si="38"/>
        <v>0</v>
      </c>
      <c r="H515" s="191">
        <f t="shared" si="39"/>
        <v>0</v>
      </c>
      <c r="I515" s="543" t="str">
        <f>_xlfn.XLOOKUP(A515,'SQ00 Conditions'!D:D,'SQ00 Conditions'!H:H,"Not Priced")</f>
        <v>Not Priced</v>
      </c>
      <c r="J515" t="e">
        <f t="shared" si="40"/>
        <v>#N/A</v>
      </c>
    </row>
    <row r="516" spans="1:10" x14ac:dyDescent="0.2">
      <c r="A516" t="s">
        <v>402</v>
      </c>
      <c r="B516" s="189" t="e">
        <v>#N/A</v>
      </c>
      <c r="C516" s="190" t="e">
        <f t="shared" si="36"/>
        <v>#N/A</v>
      </c>
      <c r="D516" s="398" t="e">
        <f t="shared" si="37"/>
        <v>#N/A</v>
      </c>
      <c r="E516" s="189">
        <f>VLOOKUP(A516,'2020 Pricing'!A:B,2,FALSE)</f>
        <v>2956</v>
      </c>
      <c r="F516" s="189">
        <f>VLOOKUP(A516,'2020 Pricing'!A:C,3,FALSE)</f>
        <v>2956</v>
      </c>
      <c r="G516" s="190">
        <f t="shared" si="38"/>
        <v>0</v>
      </c>
      <c r="H516" s="191">
        <f t="shared" si="39"/>
        <v>0</v>
      </c>
      <c r="I516" s="543" t="str">
        <f>_xlfn.XLOOKUP(A516,'SQ00 Conditions'!D:D,'SQ00 Conditions'!H:H,"Not Priced")</f>
        <v>Not Priced</v>
      </c>
      <c r="J516" t="e">
        <f t="shared" si="40"/>
        <v>#N/A</v>
      </c>
    </row>
    <row r="517" spans="1:10" x14ac:dyDescent="0.2">
      <c r="A517" t="s">
        <v>431</v>
      </c>
      <c r="B517" s="189" t="e">
        <v>#N/A</v>
      </c>
      <c r="C517" s="190" t="e">
        <f t="shared" si="36"/>
        <v>#N/A</v>
      </c>
      <c r="D517" s="398" t="e">
        <f t="shared" si="37"/>
        <v>#N/A</v>
      </c>
      <c r="E517" s="189">
        <f>VLOOKUP(A517,'2020 Pricing'!A:B,2,FALSE)</f>
        <v>293</v>
      </c>
      <c r="F517" s="189">
        <f>VLOOKUP(A517,'2020 Pricing'!A:C,3,FALSE)</f>
        <v>293</v>
      </c>
      <c r="G517" s="190">
        <f t="shared" si="38"/>
        <v>0</v>
      </c>
      <c r="H517" s="191">
        <f t="shared" si="39"/>
        <v>0</v>
      </c>
      <c r="I517" s="543" t="str">
        <f>_xlfn.XLOOKUP(A517,'SQ00 Conditions'!D:D,'SQ00 Conditions'!H:H,"Not Priced")</f>
        <v>Not Priced</v>
      </c>
      <c r="J517" t="e">
        <f t="shared" si="40"/>
        <v>#N/A</v>
      </c>
    </row>
    <row r="518" spans="1:10" x14ac:dyDescent="0.2">
      <c r="A518" t="s">
        <v>432</v>
      </c>
      <c r="B518" s="189" t="e">
        <v>#N/A</v>
      </c>
      <c r="C518" s="190" t="e">
        <f t="shared" ref="C518:C581" si="41">B518-E518</f>
        <v>#N/A</v>
      </c>
      <c r="D518" s="398" t="e">
        <f t="shared" ref="D518:D581" si="42">C518/B518</f>
        <v>#N/A</v>
      </c>
      <c r="E518" s="189">
        <f>VLOOKUP(A518,'2020 Pricing'!A:B,2,FALSE)</f>
        <v>368</v>
      </c>
      <c r="F518" s="189">
        <f>VLOOKUP(A518,'2020 Pricing'!A:C,3,FALSE)</f>
        <v>368</v>
      </c>
      <c r="G518" s="190">
        <f t="shared" ref="G518:G581" si="43">E518-F518</f>
        <v>0</v>
      </c>
      <c r="H518" s="191">
        <f t="shared" ref="H518:H581" si="44">G518/F518</f>
        <v>0</v>
      </c>
      <c r="I518" s="543" t="str">
        <f>_xlfn.XLOOKUP(A518,'SQ00 Conditions'!D:D,'SQ00 Conditions'!H:H,"Not Priced")</f>
        <v>Not Priced</v>
      </c>
      <c r="J518" t="e">
        <f t="shared" si="40"/>
        <v>#N/A</v>
      </c>
    </row>
    <row r="519" spans="1:10" x14ac:dyDescent="0.2">
      <c r="A519" t="s">
        <v>434</v>
      </c>
      <c r="B519" s="189" t="e">
        <v>#N/A</v>
      </c>
      <c r="C519" s="190" t="e">
        <f t="shared" si="41"/>
        <v>#N/A</v>
      </c>
      <c r="D519" s="398" t="e">
        <f t="shared" si="42"/>
        <v>#N/A</v>
      </c>
      <c r="E519" s="189">
        <f>VLOOKUP(A519,'2020 Pricing'!A:B,2,FALSE)</f>
        <v>368</v>
      </c>
      <c r="F519" s="189">
        <f>VLOOKUP(A519,'2020 Pricing'!A:C,3,FALSE)</f>
        <v>368</v>
      </c>
      <c r="G519" s="190">
        <f t="shared" si="43"/>
        <v>0</v>
      </c>
      <c r="H519" s="191">
        <f t="shared" si="44"/>
        <v>0</v>
      </c>
      <c r="I519" s="543" t="str">
        <f>_xlfn.XLOOKUP(A519,'SQ00 Conditions'!D:D,'SQ00 Conditions'!H:H,"Not Priced")</f>
        <v>Not Priced</v>
      </c>
      <c r="J519" t="e">
        <f t="shared" si="40"/>
        <v>#N/A</v>
      </c>
    </row>
    <row r="520" spans="1:10" x14ac:dyDescent="0.2">
      <c r="A520" t="s">
        <v>436</v>
      </c>
      <c r="B520" s="189" t="e">
        <v>#N/A</v>
      </c>
      <c r="C520" s="190" t="e">
        <f t="shared" si="41"/>
        <v>#N/A</v>
      </c>
      <c r="D520" s="398" t="e">
        <f t="shared" si="42"/>
        <v>#N/A</v>
      </c>
      <c r="E520" s="189">
        <f>VLOOKUP(A520,'2020 Pricing'!A:B,2,FALSE)</f>
        <v>368</v>
      </c>
      <c r="F520" s="189">
        <f>VLOOKUP(A520,'2020 Pricing'!A:C,3,FALSE)</f>
        <v>368</v>
      </c>
      <c r="G520" s="190">
        <f t="shared" si="43"/>
        <v>0</v>
      </c>
      <c r="H520" s="191">
        <f t="shared" si="44"/>
        <v>0</v>
      </c>
      <c r="I520" s="543" t="str">
        <f>_xlfn.XLOOKUP(A520,'SQ00 Conditions'!D:D,'SQ00 Conditions'!H:H,"Not Priced")</f>
        <v>Not Priced</v>
      </c>
      <c r="J520" t="e">
        <f t="shared" si="40"/>
        <v>#N/A</v>
      </c>
    </row>
    <row r="521" spans="1:10" x14ac:dyDescent="0.2">
      <c r="A521" t="s">
        <v>438</v>
      </c>
      <c r="B521" s="189" t="e">
        <v>#N/A</v>
      </c>
      <c r="C521" s="190" t="e">
        <f t="shared" si="41"/>
        <v>#N/A</v>
      </c>
      <c r="D521" s="398" t="e">
        <f t="shared" si="42"/>
        <v>#N/A</v>
      </c>
      <c r="E521" s="189">
        <f>VLOOKUP(A521,'2020 Pricing'!A:B,2,FALSE)</f>
        <v>368</v>
      </c>
      <c r="F521" s="189">
        <f>VLOOKUP(A521,'2020 Pricing'!A:C,3,FALSE)</f>
        <v>368</v>
      </c>
      <c r="G521" s="190">
        <f t="shared" si="43"/>
        <v>0</v>
      </c>
      <c r="H521" s="191">
        <f t="shared" si="44"/>
        <v>0</v>
      </c>
      <c r="I521" s="543" t="str">
        <f>_xlfn.XLOOKUP(A521,'SQ00 Conditions'!D:D,'SQ00 Conditions'!H:H,"Not Priced")</f>
        <v>Not Priced</v>
      </c>
      <c r="J521" t="e">
        <f t="shared" si="40"/>
        <v>#N/A</v>
      </c>
    </row>
    <row r="522" spans="1:10" x14ac:dyDescent="0.2">
      <c r="A522" t="s">
        <v>439</v>
      </c>
      <c r="B522" s="189" t="e">
        <v>#N/A</v>
      </c>
      <c r="C522" s="190" t="e">
        <f t="shared" si="41"/>
        <v>#N/A</v>
      </c>
      <c r="D522" s="398" t="e">
        <f t="shared" si="42"/>
        <v>#N/A</v>
      </c>
      <c r="E522" s="189">
        <f>VLOOKUP(A522,'2020 Pricing'!A:B,2,FALSE)</f>
        <v>368</v>
      </c>
      <c r="F522" s="189">
        <f>VLOOKUP(A522,'2020 Pricing'!A:C,3,FALSE)</f>
        <v>368</v>
      </c>
      <c r="G522" s="190">
        <f t="shared" si="43"/>
        <v>0</v>
      </c>
      <c r="H522" s="191">
        <f t="shared" si="44"/>
        <v>0</v>
      </c>
      <c r="I522" s="543" t="str">
        <f>_xlfn.XLOOKUP(A522,'SQ00 Conditions'!D:D,'SQ00 Conditions'!H:H,"Not Priced")</f>
        <v>Not Priced</v>
      </c>
      <c r="J522" t="e">
        <f t="shared" si="40"/>
        <v>#N/A</v>
      </c>
    </row>
    <row r="523" spans="1:10" x14ac:dyDescent="0.2">
      <c r="A523" t="s">
        <v>479</v>
      </c>
      <c r="B523" s="189">
        <v>756</v>
      </c>
      <c r="C523" s="190">
        <f t="shared" si="41"/>
        <v>0</v>
      </c>
      <c r="D523" s="398">
        <f t="shared" si="42"/>
        <v>0</v>
      </c>
      <c r="E523" s="189">
        <f>VLOOKUP(A523,'2020 Pricing'!A:B,2,FALSE)</f>
        <v>756</v>
      </c>
      <c r="F523" s="189">
        <f>VLOOKUP(A523,'2020 Pricing'!A:C,3,FALSE)</f>
        <v>756</v>
      </c>
      <c r="G523" s="190">
        <f t="shared" si="43"/>
        <v>0</v>
      </c>
      <c r="H523" s="191">
        <f t="shared" si="44"/>
        <v>0</v>
      </c>
      <c r="I523" s="543">
        <f>_xlfn.XLOOKUP(A523,'SQ00 Conditions'!D:D,'SQ00 Conditions'!H:H,"Not Priced")</f>
        <v>756</v>
      </c>
      <c r="J523" t="str">
        <f t="shared" si="40"/>
        <v>Same</v>
      </c>
    </row>
    <row r="524" spans="1:10" x14ac:dyDescent="0.2">
      <c r="A524" t="s">
        <v>481</v>
      </c>
      <c r="B524" s="189">
        <v>756</v>
      </c>
      <c r="C524" s="190">
        <f t="shared" si="41"/>
        <v>0</v>
      </c>
      <c r="D524" s="398">
        <f t="shared" si="42"/>
        <v>0</v>
      </c>
      <c r="E524" s="189">
        <f>VLOOKUP(A524,'2020 Pricing'!A:B,2,FALSE)</f>
        <v>756</v>
      </c>
      <c r="F524" s="189">
        <f>VLOOKUP(A524,'2020 Pricing'!A:C,3,FALSE)</f>
        <v>756</v>
      </c>
      <c r="G524" s="190">
        <f t="shared" si="43"/>
        <v>0</v>
      </c>
      <c r="H524" s="191">
        <f t="shared" si="44"/>
        <v>0</v>
      </c>
      <c r="I524" s="543">
        <f>_xlfn.XLOOKUP(A524,'SQ00 Conditions'!D:D,'SQ00 Conditions'!H:H,"Not Priced")</f>
        <v>756</v>
      </c>
      <c r="J524" t="str">
        <f t="shared" si="40"/>
        <v>Same</v>
      </c>
    </row>
    <row r="525" spans="1:10" x14ac:dyDescent="0.2">
      <c r="A525" t="s">
        <v>483</v>
      </c>
      <c r="B525" s="189">
        <v>756</v>
      </c>
      <c r="C525" s="190">
        <f t="shared" si="41"/>
        <v>0</v>
      </c>
      <c r="D525" s="398">
        <f t="shared" si="42"/>
        <v>0</v>
      </c>
      <c r="E525" s="189">
        <f>VLOOKUP(A525,'2020 Pricing'!A:B,2,FALSE)</f>
        <v>756</v>
      </c>
      <c r="F525" s="189">
        <f>VLOOKUP(A525,'2020 Pricing'!A:C,3,FALSE)</f>
        <v>756</v>
      </c>
      <c r="G525" s="190">
        <f t="shared" si="43"/>
        <v>0</v>
      </c>
      <c r="H525" s="191">
        <f t="shared" si="44"/>
        <v>0</v>
      </c>
      <c r="I525" s="543">
        <f>_xlfn.XLOOKUP(A525,'SQ00 Conditions'!D:D,'SQ00 Conditions'!H:H,"Not Priced")</f>
        <v>756</v>
      </c>
      <c r="J525" t="str">
        <f t="shared" si="40"/>
        <v>Same</v>
      </c>
    </row>
    <row r="526" spans="1:10" x14ac:dyDescent="0.2">
      <c r="A526" t="s">
        <v>485</v>
      </c>
      <c r="B526" s="189">
        <v>756</v>
      </c>
      <c r="C526" s="190">
        <f t="shared" si="41"/>
        <v>0</v>
      </c>
      <c r="D526" s="398">
        <f t="shared" si="42"/>
        <v>0</v>
      </c>
      <c r="E526" s="189">
        <f>VLOOKUP(A526,'2020 Pricing'!A:B,2,FALSE)</f>
        <v>756</v>
      </c>
      <c r="F526" s="189">
        <f>VLOOKUP(A526,'2020 Pricing'!A:C,3,FALSE)</f>
        <v>756</v>
      </c>
      <c r="G526" s="190">
        <f t="shared" si="43"/>
        <v>0</v>
      </c>
      <c r="H526" s="191">
        <f t="shared" si="44"/>
        <v>0</v>
      </c>
      <c r="I526" s="543">
        <f>_xlfn.XLOOKUP(A526,'SQ00 Conditions'!D:D,'SQ00 Conditions'!H:H,"Not Priced")</f>
        <v>756</v>
      </c>
      <c r="J526" t="str">
        <f t="shared" si="40"/>
        <v>Same</v>
      </c>
    </row>
    <row r="527" spans="1:10" x14ac:dyDescent="0.2">
      <c r="A527" t="s">
        <v>486</v>
      </c>
      <c r="B527" s="189">
        <v>756</v>
      </c>
      <c r="C527" s="190">
        <f t="shared" si="41"/>
        <v>0</v>
      </c>
      <c r="D527" s="398">
        <f t="shared" si="42"/>
        <v>0</v>
      </c>
      <c r="E527" s="189">
        <f>VLOOKUP(A527,'2020 Pricing'!A:B,2,FALSE)</f>
        <v>756</v>
      </c>
      <c r="F527" s="189">
        <f>VLOOKUP(A527,'2020 Pricing'!A:C,3,FALSE)</f>
        <v>756</v>
      </c>
      <c r="G527" s="190">
        <f t="shared" si="43"/>
        <v>0</v>
      </c>
      <c r="H527" s="191">
        <f t="shared" si="44"/>
        <v>0</v>
      </c>
      <c r="I527" s="543">
        <f>_xlfn.XLOOKUP(A527,'SQ00 Conditions'!D:D,'SQ00 Conditions'!H:H,"Not Priced")</f>
        <v>756</v>
      </c>
      <c r="J527" t="str">
        <f t="shared" si="40"/>
        <v>Same</v>
      </c>
    </row>
    <row r="528" spans="1:10" x14ac:dyDescent="0.2">
      <c r="A528" t="s">
        <v>495</v>
      </c>
      <c r="B528" s="189">
        <v>1019</v>
      </c>
      <c r="C528" s="190">
        <f t="shared" si="41"/>
        <v>0</v>
      </c>
      <c r="D528" s="398">
        <f t="shared" si="42"/>
        <v>0</v>
      </c>
      <c r="E528" s="189">
        <f>VLOOKUP(A528,'2020 Pricing'!A:B,2,FALSE)</f>
        <v>1019</v>
      </c>
      <c r="F528" s="189">
        <f>VLOOKUP(A528,'2020 Pricing'!A:C,3,FALSE)</f>
        <v>1019</v>
      </c>
      <c r="G528" s="190">
        <f t="shared" si="43"/>
        <v>0</v>
      </c>
      <c r="H528" s="191">
        <f t="shared" si="44"/>
        <v>0</v>
      </c>
      <c r="I528" s="543">
        <f>_xlfn.XLOOKUP(A528,'SQ00 Conditions'!D:D,'SQ00 Conditions'!H:H,"Not Priced")</f>
        <v>1019</v>
      </c>
      <c r="J528" t="str">
        <f t="shared" si="40"/>
        <v>Same</v>
      </c>
    </row>
    <row r="529" spans="1:10" x14ac:dyDescent="0.2">
      <c r="A529" t="s">
        <v>497</v>
      </c>
      <c r="B529" s="189">
        <v>1019</v>
      </c>
      <c r="C529" s="190">
        <f t="shared" si="41"/>
        <v>0</v>
      </c>
      <c r="D529" s="398">
        <f t="shared" si="42"/>
        <v>0</v>
      </c>
      <c r="E529" s="189">
        <f>VLOOKUP(A529,'2020 Pricing'!A:B,2,FALSE)</f>
        <v>1019</v>
      </c>
      <c r="F529" s="189">
        <f>VLOOKUP(A529,'2020 Pricing'!A:C,3,FALSE)</f>
        <v>1019</v>
      </c>
      <c r="G529" s="190">
        <f t="shared" si="43"/>
        <v>0</v>
      </c>
      <c r="H529" s="191">
        <f t="shared" si="44"/>
        <v>0</v>
      </c>
      <c r="I529" s="543">
        <f>_xlfn.XLOOKUP(A529,'SQ00 Conditions'!D:D,'SQ00 Conditions'!H:H,"Not Priced")</f>
        <v>1019</v>
      </c>
      <c r="J529" t="str">
        <f t="shared" si="40"/>
        <v>Same</v>
      </c>
    </row>
    <row r="530" spans="1:10" x14ac:dyDescent="0.2">
      <c r="A530" t="s">
        <v>499</v>
      </c>
      <c r="B530" s="189">
        <v>1019</v>
      </c>
      <c r="C530" s="190">
        <f t="shared" si="41"/>
        <v>0</v>
      </c>
      <c r="D530" s="398">
        <f t="shared" si="42"/>
        <v>0</v>
      </c>
      <c r="E530" s="189">
        <f>VLOOKUP(A530,'2020 Pricing'!A:B,2,FALSE)</f>
        <v>1019</v>
      </c>
      <c r="F530" s="189">
        <f>VLOOKUP(A530,'2020 Pricing'!A:C,3,FALSE)</f>
        <v>1019</v>
      </c>
      <c r="G530" s="190">
        <f t="shared" si="43"/>
        <v>0</v>
      </c>
      <c r="H530" s="191">
        <f t="shared" si="44"/>
        <v>0</v>
      </c>
      <c r="I530" s="543">
        <f>_xlfn.XLOOKUP(A530,'SQ00 Conditions'!D:D,'SQ00 Conditions'!H:H,"Not Priced")</f>
        <v>1019</v>
      </c>
      <c r="J530" t="str">
        <f t="shared" si="40"/>
        <v>Same</v>
      </c>
    </row>
    <row r="531" spans="1:10" x14ac:dyDescent="0.2">
      <c r="A531" t="s">
        <v>501</v>
      </c>
      <c r="B531" s="189">
        <v>1019</v>
      </c>
      <c r="C531" s="190">
        <f t="shared" si="41"/>
        <v>0</v>
      </c>
      <c r="D531" s="398">
        <f t="shared" si="42"/>
        <v>0</v>
      </c>
      <c r="E531" s="189">
        <f>VLOOKUP(A531,'2020 Pricing'!A:B,2,FALSE)</f>
        <v>1019</v>
      </c>
      <c r="F531" s="189">
        <f>VLOOKUP(A531,'2020 Pricing'!A:C,3,FALSE)</f>
        <v>1019</v>
      </c>
      <c r="G531" s="190">
        <f t="shared" si="43"/>
        <v>0</v>
      </c>
      <c r="H531" s="191">
        <f t="shared" si="44"/>
        <v>0</v>
      </c>
      <c r="I531" s="543">
        <f>_xlfn.XLOOKUP(A531,'SQ00 Conditions'!D:D,'SQ00 Conditions'!H:H,"Not Priced")</f>
        <v>1019</v>
      </c>
      <c r="J531" t="str">
        <f t="shared" si="40"/>
        <v>Same</v>
      </c>
    </row>
    <row r="532" spans="1:10" x14ac:dyDescent="0.2">
      <c r="A532" t="s">
        <v>502</v>
      </c>
      <c r="B532" s="189">
        <v>1019</v>
      </c>
      <c r="C532" s="190">
        <f t="shared" si="41"/>
        <v>0</v>
      </c>
      <c r="D532" s="398">
        <f t="shared" si="42"/>
        <v>0</v>
      </c>
      <c r="E532" s="189">
        <f>VLOOKUP(A532,'2020 Pricing'!A:B,2,FALSE)</f>
        <v>1019</v>
      </c>
      <c r="F532" s="189">
        <f>VLOOKUP(A532,'2020 Pricing'!A:C,3,FALSE)</f>
        <v>1019</v>
      </c>
      <c r="G532" s="190">
        <f t="shared" si="43"/>
        <v>0</v>
      </c>
      <c r="H532" s="191">
        <f t="shared" si="44"/>
        <v>0</v>
      </c>
      <c r="I532" s="543">
        <f>_xlfn.XLOOKUP(A532,'SQ00 Conditions'!D:D,'SQ00 Conditions'!H:H,"Not Priced")</f>
        <v>1019</v>
      </c>
      <c r="J532" t="str">
        <f t="shared" si="40"/>
        <v>Same</v>
      </c>
    </row>
    <row r="533" spans="1:10" x14ac:dyDescent="0.2">
      <c r="A533" t="s">
        <v>262</v>
      </c>
      <c r="B533" s="189">
        <v>1013</v>
      </c>
      <c r="C533" s="190">
        <f t="shared" si="41"/>
        <v>0</v>
      </c>
      <c r="D533" s="398">
        <f t="shared" si="42"/>
        <v>0</v>
      </c>
      <c r="E533" s="189">
        <f>VLOOKUP(A533,'2020 Pricing'!A:B,2,FALSE)</f>
        <v>1013</v>
      </c>
      <c r="F533" s="189">
        <f>VLOOKUP(A533,'2020 Pricing'!A:C,3,FALSE)</f>
        <v>1013</v>
      </c>
      <c r="G533" s="190">
        <f t="shared" si="43"/>
        <v>0</v>
      </c>
      <c r="H533" s="191">
        <f t="shared" si="44"/>
        <v>0</v>
      </c>
      <c r="I533" s="543">
        <f>_xlfn.XLOOKUP(A533,'SQ00 Conditions'!D:D,'SQ00 Conditions'!H:H,"Not Priced")</f>
        <v>1013</v>
      </c>
      <c r="J533" t="str">
        <f t="shared" si="40"/>
        <v>Same</v>
      </c>
    </row>
    <row r="534" spans="1:10" x14ac:dyDescent="0.2">
      <c r="A534" t="s">
        <v>264</v>
      </c>
      <c r="B534" s="189" t="e">
        <v>#N/A</v>
      </c>
      <c r="C534" s="190" t="e">
        <f t="shared" si="41"/>
        <v>#N/A</v>
      </c>
      <c r="D534" s="398" t="e">
        <f t="shared" si="42"/>
        <v>#N/A</v>
      </c>
      <c r="E534" s="189">
        <f>VLOOKUP(A534,'2020 Pricing'!A:B,2,FALSE)</f>
        <v>1013</v>
      </c>
      <c r="F534" s="189">
        <f>VLOOKUP(A534,'2020 Pricing'!A:C,3,FALSE)</f>
        <v>1013</v>
      </c>
      <c r="G534" s="190">
        <f t="shared" si="43"/>
        <v>0</v>
      </c>
      <c r="H534" s="191">
        <f t="shared" si="44"/>
        <v>0</v>
      </c>
      <c r="I534" s="543" t="str">
        <f>_xlfn.XLOOKUP(A534,'SQ00 Conditions'!D:D,'SQ00 Conditions'!H:H,"Not Priced")</f>
        <v>Not Priced</v>
      </c>
      <c r="J534" t="e">
        <f t="shared" si="40"/>
        <v>#N/A</v>
      </c>
    </row>
    <row r="535" spans="1:10" x14ac:dyDescent="0.2">
      <c r="A535" t="s">
        <v>266</v>
      </c>
      <c r="B535" s="189" t="e">
        <v>#N/A</v>
      </c>
      <c r="C535" s="190" t="e">
        <f t="shared" si="41"/>
        <v>#N/A</v>
      </c>
      <c r="D535" s="398" t="e">
        <f t="shared" si="42"/>
        <v>#N/A</v>
      </c>
      <c r="E535" s="189">
        <f>VLOOKUP(A535,'2020 Pricing'!A:B,2,FALSE)</f>
        <v>1013</v>
      </c>
      <c r="F535" s="189">
        <f>VLOOKUP(A535,'2020 Pricing'!A:C,3,FALSE)</f>
        <v>1013</v>
      </c>
      <c r="G535" s="190">
        <f t="shared" si="43"/>
        <v>0</v>
      </c>
      <c r="H535" s="191">
        <f t="shared" si="44"/>
        <v>0</v>
      </c>
      <c r="I535" s="543" t="str">
        <f>_xlfn.XLOOKUP(A535,'SQ00 Conditions'!D:D,'SQ00 Conditions'!H:H,"Not Priced")</f>
        <v>Not Priced</v>
      </c>
      <c r="J535" t="e">
        <f t="shared" si="40"/>
        <v>#N/A</v>
      </c>
    </row>
    <row r="536" spans="1:10" x14ac:dyDescent="0.2">
      <c r="A536" t="s">
        <v>268</v>
      </c>
      <c r="B536" s="189" t="e">
        <v>#N/A</v>
      </c>
      <c r="C536" s="190" t="e">
        <f t="shared" si="41"/>
        <v>#N/A</v>
      </c>
      <c r="D536" s="398" t="e">
        <f t="shared" si="42"/>
        <v>#N/A</v>
      </c>
      <c r="E536" s="189">
        <f>VLOOKUP(A536,'2020 Pricing'!A:B,2,FALSE)</f>
        <v>1013</v>
      </c>
      <c r="F536" s="189">
        <f>VLOOKUP(A536,'2020 Pricing'!A:C,3,FALSE)</f>
        <v>1013</v>
      </c>
      <c r="G536" s="190">
        <f t="shared" si="43"/>
        <v>0</v>
      </c>
      <c r="H536" s="191">
        <f t="shared" si="44"/>
        <v>0</v>
      </c>
      <c r="I536" s="543" t="str">
        <f>_xlfn.XLOOKUP(A536,'SQ00 Conditions'!D:D,'SQ00 Conditions'!H:H,"Not Priced")</f>
        <v>Not Priced</v>
      </c>
      <c r="J536" t="e">
        <f t="shared" si="40"/>
        <v>#N/A</v>
      </c>
    </row>
    <row r="537" spans="1:10" x14ac:dyDescent="0.2">
      <c r="A537" t="s">
        <v>269</v>
      </c>
      <c r="B537" s="189" t="e">
        <v>#N/A</v>
      </c>
      <c r="C537" s="190" t="e">
        <f t="shared" si="41"/>
        <v>#N/A</v>
      </c>
      <c r="D537" s="398" t="e">
        <f t="shared" si="42"/>
        <v>#N/A</v>
      </c>
      <c r="E537" s="189">
        <f>VLOOKUP(A537,'2020 Pricing'!A:B,2,FALSE)</f>
        <v>1013</v>
      </c>
      <c r="F537" s="189">
        <f>VLOOKUP(A537,'2020 Pricing'!A:C,3,FALSE)</f>
        <v>1013</v>
      </c>
      <c r="G537" s="190">
        <f t="shared" si="43"/>
        <v>0</v>
      </c>
      <c r="H537" s="191">
        <f t="shared" si="44"/>
        <v>0</v>
      </c>
      <c r="I537" s="543" t="str">
        <f>_xlfn.XLOOKUP(A537,'SQ00 Conditions'!D:D,'SQ00 Conditions'!H:H,"Not Priced")</f>
        <v>Not Priced</v>
      </c>
      <c r="J537" t="e">
        <f t="shared" si="40"/>
        <v>#N/A</v>
      </c>
    </row>
    <row r="538" spans="1:10" x14ac:dyDescent="0.2">
      <c r="A538" t="s">
        <v>246</v>
      </c>
      <c r="B538" s="189">
        <v>588</v>
      </c>
      <c r="C538" s="190">
        <f t="shared" si="41"/>
        <v>0</v>
      </c>
      <c r="D538" s="398">
        <f t="shared" si="42"/>
        <v>0</v>
      </c>
      <c r="E538" s="189">
        <f>VLOOKUP(A538,'2020 Pricing'!A:B,2,FALSE)</f>
        <v>588</v>
      </c>
      <c r="F538" s="189">
        <f>VLOOKUP(A538,'2020 Pricing'!A:C,3,FALSE)</f>
        <v>588</v>
      </c>
      <c r="G538" s="190">
        <f t="shared" si="43"/>
        <v>0</v>
      </c>
      <c r="H538" s="191">
        <f t="shared" si="44"/>
        <v>0</v>
      </c>
      <c r="I538" s="543">
        <f>_xlfn.XLOOKUP(A538,'SQ00 Conditions'!D:D,'SQ00 Conditions'!H:H,"Not Priced")</f>
        <v>588</v>
      </c>
      <c r="J538" t="str">
        <f t="shared" si="40"/>
        <v>Same</v>
      </c>
    </row>
    <row r="539" spans="1:10" x14ac:dyDescent="0.2">
      <c r="A539" t="s">
        <v>248</v>
      </c>
      <c r="B539" s="189">
        <v>588</v>
      </c>
      <c r="C539" s="190">
        <f t="shared" si="41"/>
        <v>0</v>
      </c>
      <c r="D539" s="398">
        <f t="shared" si="42"/>
        <v>0</v>
      </c>
      <c r="E539" s="189">
        <f>VLOOKUP(A539,'2020 Pricing'!A:B,2,FALSE)</f>
        <v>588</v>
      </c>
      <c r="F539" s="189">
        <f>VLOOKUP(A539,'2020 Pricing'!A:C,3,FALSE)</f>
        <v>588</v>
      </c>
      <c r="G539" s="190">
        <f t="shared" si="43"/>
        <v>0</v>
      </c>
      <c r="H539" s="191">
        <f t="shared" si="44"/>
        <v>0</v>
      </c>
      <c r="I539" s="543">
        <f>_xlfn.XLOOKUP(A539,'SQ00 Conditions'!D:D,'SQ00 Conditions'!H:H,"Not Priced")</f>
        <v>588</v>
      </c>
      <c r="J539" t="str">
        <f t="shared" si="40"/>
        <v>Same</v>
      </c>
    </row>
    <row r="540" spans="1:10" x14ac:dyDescent="0.2">
      <c r="A540" t="s">
        <v>250</v>
      </c>
      <c r="B540" s="189">
        <v>588</v>
      </c>
      <c r="C540" s="190">
        <f t="shared" si="41"/>
        <v>0</v>
      </c>
      <c r="D540" s="398">
        <f t="shared" si="42"/>
        <v>0</v>
      </c>
      <c r="E540" s="189">
        <f>VLOOKUP(A540,'2020 Pricing'!A:B,2,FALSE)</f>
        <v>588</v>
      </c>
      <c r="F540" s="189">
        <f>VLOOKUP(A540,'2020 Pricing'!A:C,3,FALSE)</f>
        <v>588</v>
      </c>
      <c r="G540" s="190">
        <f t="shared" si="43"/>
        <v>0</v>
      </c>
      <c r="H540" s="191">
        <f t="shared" si="44"/>
        <v>0</v>
      </c>
      <c r="I540" s="543">
        <f>_xlfn.XLOOKUP(A540,'SQ00 Conditions'!D:D,'SQ00 Conditions'!H:H,"Not Priced")</f>
        <v>588</v>
      </c>
      <c r="J540" t="str">
        <f t="shared" si="40"/>
        <v>Same</v>
      </c>
    </row>
    <row r="541" spans="1:10" x14ac:dyDescent="0.2">
      <c r="A541" t="s">
        <v>252</v>
      </c>
      <c r="B541" s="189" t="e">
        <v>#N/A</v>
      </c>
      <c r="C541" s="190" t="e">
        <f t="shared" si="41"/>
        <v>#N/A</v>
      </c>
      <c r="D541" s="398" t="e">
        <f t="shared" si="42"/>
        <v>#N/A</v>
      </c>
      <c r="E541" s="189">
        <f>VLOOKUP(A541,'2020 Pricing'!A:B,2,FALSE)</f>
        <v>588</v>
      </c>
      <c r="F541" s="189">
        <f>VLOOKUP(A541,'2020 Pricing'!A:C,3,FALSE)</f>
        <v>588</v>
      </c>
      <c r="G541" s="190">
        <f t="shared" si="43"/>
        <v>0</v>
      </c>
      <c r="H541" s="191">
        <f t="shared" si="44"/>
        <v>0</v>
      </c>
      <c r="I541" s="543" t="str">
        <f>_xlfn.XLOOKUP(A541,'SQ00 Conditions'!D:D,'SQ00 Conditions'!H:H,"Not Priced")</f>
        <v>Not Priced</v>
      </c>
      <c r="J541" t="e">
        <f t="shared" si="40"/>
        <v>#N/A</v>
      </c>
    </row>
    <row r="542" spans="1:10" x14ac:dyDescent="0.2">
      <c r="A542" t="s">
        <v>253</v>
      </c>
      <c r="B542" s="189" t="e">
        <v>#N/A</v>
      </c>
      <c r="C542" s="190" t="e">
        <f t="shared" si="41"/>
        <v>#N/A</v>
      </c>
      <c r="D542" s="398" t="e">
        <f t="shared" si="42"/>
        <v>#N/A</v>
      </c>
      <c r="E542" s="189">
        <f>VLOOKUP(A542,'2020 Pricing'!A:B,2,FALSE)</f>
        <v>588</v>
      </c>
      <c r="F542" s="189">
        <f>VLOOKUP(A542,'2020 Pricing'!A:C,3,FALSE)</f>
        <v>588</v>
      </c>
      <c r="G542" s="190">
        <f t="shared" si="43"/>
        <v>0</v>
      </c>
      <c r="H542" s="191">
        <f t="shared" si="44"/>
        <v>0</v>
      </c>
      <c r="I542" s="543" t="str">
        <f>_xlfn.XLOOKUP(A542,'SQ00 Conditions'!D:D,'SQ00 Conditions'!H:H,"Not Priced")</f>
        <v>Not Priced</v>
      </c>
      <c r="J542" t="e">
        <f t="shared" si="40"/>
        <v>#N/A</v>
      </c>
    </row>
    <row r="543" spans="1:10" x14ac:dyDescent="0.2">
      <c r="A543" t="s">
        <v>707</v>
      </c>
      <c r="B543" s="189" t="e">
        <v>#N/A</v>
      </c>
      <c r="C543" s="190" t="e">
        <f t="shared" si="41"/>
        <v>#N/A</v>
      </c>
      <c r="D543" s="398" t="e">
        <f t="shared" si="42"/>
        <v>#N/A</v>
      </c>
      <c r="E543" s="189">
        <f>VLOOKUP(A543,'2020 Pricing'!A:B,2,FALSE)</f>
        <v>355</v>
      </c>
      <c r="F543" s="189">
        <f>VLOOKUP(A543,'2020 Pricing'!A:C,3,FALSE)</f>
        <v>355</v>
      </c>
      <c r="G543" s="190">
        <f t="shared" si="43"/>
        <v>0</v>
      </c>
      <c r="H543" s="191">
        <f t="shared" si="44"/>
        <v>0</v>
      </c>
      <c r="I543" s="543" t="str">
        <f>_xlfn.XLOOKUP(A543,'SQ00 Conditions'!D:D,'SQ00 Conditions'!H:H,"Not Priced")</f>
        <v>Not Priced</v>
      </c>
      <c r="J543" t="e">
        <f t="shared" si="40"/>
        <v>#N/A</v>
      </c>
    </row>
    <row r="544" spans="1:10" x14ac:dyDescent="0.2">
      <c r="A544" t="s">
        <v>708</v>
      </c>
      <c r="B544" s="189" t="e">
        <v>#N/A</v>
      </c>
      <c r="C544" s="190" t="e">
        <f t="shared" si="41"/>
        <v>#N/A</v>
      </c>
      <c r="D544" s="398" t="e">
        <f t="shared" si="42"/>
        <v>#N/A</v>
      </c>
      <c r="E544" s="189">
        <f>VLOOKUP(A544,'2020 Pricing'!A:B,2,FALSE)</f>
        <v>355</v>
      </c>
      <c r="F544" s="189">
        <f>VLOOKUP(A544,'2020 Pricing'!A:C,3,FALSE)</f>
        <v>355</v>
      </c>
      <c r="G544" s="190">
        <f t="shared" si="43"/>
        <v>0</v>
      </c>
      <c r="H544" s="191">
        <f t="shared" si="44"/>
        <v>0</v>
      </c>
      <c r="I544" s="543" t="str">
        <f>_xlfn.XLOOKUP(A544,'SQ00 Conditions'!D:D,'SQ00 Conditions'!H:H,"Not Priced")</f>
        <v>Not Priced</v>
      </c>
      <c r="J544" t="e">
        <f t="shared" si="40"/>
        <v>#N/A</v>
      </c>
    </row>
    <row r="545" spans="1:10" x14ac:dyDescent="0.2">
      <c r="A545" t="s">
        <v>709</v>
      </c>
      <c r="B545" s="189" t="e">
        <v>#N/A</v>
      </c>
      <c r="C545" s="190" t="e">
        <f t="shared" si="41"/>
        <v>#N/A</v>
      </c>
      <c r="D545" s="398" t="e">
        <f t="shared" si="42"/>
        <v>#N/A</v>
      </c>
      <c r="E545" s="189">
        <f>VLOOKUP(A545,'2020 Pricing'!A:B,2,FALSE)</f>
        <v>355</v>
      </c>
      <c r="F545" s="189">
        <f>VLOOKUP(A545,'2020 Pricing'!A:C,3,FALSE)</f>
        <v>355</v>
      </c>
      <c r="G545" s="190">
        <f t="shared" si="43"/>
        <v>0</v>
      </c>
      <c r="H545" s="191">
        <f t="shared" si="44"/>
        <v>0</v>
      </c>
      <c r="I545" s="543" t="str">
        <f>_xlfn.XLOOKUP(A545,'SQ00 Conditions'!D:D,'SQ00 Conditions'!H:H,"Not Priced")</f>
        <v>Not Priced</v>
      </c>
      <c r="J545" t="e">
        <f t="shared" si="40"/>
        <v>#N/A</v>
      </c>
    </row>
    <row r="546" spans="1:10" x14ac:dyDescent="0.2">
      <c r="A546" t="s">
        <v>710</v>
      </c>
      <c r="B546" s="189" t="e">
        <v>#N/A</v>
      </c>
      <c r="C546" s="190" t="e">
        <f t="shared" si="41"/>
        <v>#N/A</v>
      </c>
      <c r="D546" s="398" t="e">
        <f t="shared" si="42"/>
        <v>#N/A</v>
      </c>
      <c r="E546" s="189">
        <f>VLOOKUP(A546,'2020 Pricing'!A:B,2,FALSE)</f>
        <v>355</v>
      </c>
      <c r="F546" s="189">
        <f>VLOOKUP(A546,'2020 Pricing'!A:C,3,FALSE)</f>
        <v>355</v>
      </c>
      <c r="G546" s="190">
        <f t="shared" si="43"/>
        <v>0</v>
      </c>
      <c r="H546" s="191">
        <f t="shared" si="44"/>
        <v>0</v>
      </c>
      <c r="I546" s="543" t="str">
        <f>_xlfn.XLOOKUP(A546,'SQ00 Conditions'!D:D,'SQ00 Conditions'!H:H,"Not Priced")</f>
        <v>Not Priced</v>
      </c>
      <c r="J546" t="e">
        <f t="shared" si="40"/>
        <v>#N/A</v>
      </c>
    </row>
    <row r="547" spans="1:10" x14ac:dyDescent="0.2">
      <c r="A547" t="s">
        <v>711</v>
      </c>
      <c r="B547" s="189" t="e">
        <v>#N/A</v>
      </c>
      <c r="C547" s="190" t="e">
        <f t="shared" si="41"/>
        <v>#N/A</v>
      </c>
      <c r="D547" s="398" t="e">
        <f t="shared" si="42"/>
        <v>#N/A</v>
      </c>
      <c r="E547" s="189">
        <f>VLOOKUP(A547,'2020 Pricing'!A:B,2,FALSE)</f>
        <v>355</v>
      </c>
      <c r="F547" s="189">
        <f>VLOOKUP(A547,'2020 Pricing'!A:C,3,FALSE)</f>
        <v>355</v>
      </c>
      <c r="G547" s="190">
        <f t="shared" si="43"/>
        <v>0</v>
      </c>
      <c r="H547" s="191">
        <f t="shared" si="44"/>
        <v>0</v>
      </c>
      <c r="I547" s="543" t="str">
        <f>_xlfn.XLOOKUP(A547,'SQ00 Conditions'!D:D,'SQ00 Conditions'!H:H,"Not Priced")</f>
        <v>Not Priced</v>
      </c>
      <c r="J547" t="e">
        <f t="shared" si="40"/>
        <v>#N/A</v>
      </c>
    </row>
    <row r="548" spans="1:10" x14ac:dyDescent="0.2">
      <c r="A548" t="s">
        <v>712</v>
      </c>
      <c r="B548" s="189" t="e">
        <v>#N/A</v>
      </c>
      <c r="C548" s="190" t="e">
        <f t="shared" si="41"/>
        <v>#N/A</v>
      </c>
      <c r="D548" s="398" t="e">
        <f t="shared" si="42"/>
        <v>#N/A</v>
      </c>
      <c r="E548" s="189">
        <f>VLOOKUP(A548,'2020 Pricing'!A:B,2,FALSE)</f>
        <v>497</v>
      </c>
      <c r="F548" s="189">
        <f>VLOOKUP(A548,'2020 Pricing'!A:C,3,FALSE)</f>
        <v>497</v>
      </c>
      <c r="G548" s="190">
        <f t="shared" si="43"/>
        <v>0</v>
      </c>
      <c r="H548" s="191">
        <f t="shared" si="44"/>
        <v>0</v>
      </c>
      <c r="I548" s="543" t="str">
        <f>_xlfn.XLOOKUP(A548,'SQ00 Conditions'!D:D,'SQ00 Conditions'!H:H,"Not Priced")</f>
        <v>Not Priced</v>
      </c>
      <c r="J548" t="e">
        <f t="shared" si="40"/>
        <v>#N/A</v>
      </c>
    </row>
    <row r="549" spans="1:10" x14ac:dyDescent="0.2">
      <c r="A549" t="s">
        <v>713</v>
      </c>
      <c r="B549" s="189" t="e">
        <v>#N/A</v>
      </c>
      <c r="C549" s="190" t="e">
        <f t="shared" si="41"/>
        <v>#N/A</v>
      </c>
      <c r="D549" s="398" t="e">
        <f t="shared" si="42"/>
        <v>#N/A</v>
      </c>
      <c r="E549" s="189">
        <f>VLOOKUP(A549,'2020 Pricing'!A:B,2,FALSE)</f>
        <v>497</v>
      </c>
      <c r="F549" s="189">
        <f>VLOOKUP(A549,'2020 Pricing'!A:C,3,FALSE)</f>
        <v>497</v>
      </c>
      <c r="G549" s="190">
        <f t="shared" si="43"/>
        <v>0</v>
      </c>
      <c r="H549" s="191">
        <f t="shared" si="44"/>
        <v>0</v>
      </c>
      <c r="I549" s="543" t="str">
        <f>_xlfn.XLOOKUP(A549,'SQ00 Conditions'!D:D,'SQ00 Conditions'!H:H,"Not Priced")</f>
        <v>Not Priced</v>
      </c>
      <c r="J549" t="e">
        <f t="shared" si="40"/>
        <v>#N/A</v>
      </c>
    </row>
    <row r="550" spans="1:10" x14ac:dyDescent="0.2">
      <c r="A550" t="s">
        <v>714</v>
      </c>
      <c r="B550" s="189" t="e">
        <v>#N/A</v>
      </c>
      <c r="C550" s="190" t="e">
        <f t="shared" si="41"/>
        <v>#N/A</v>
      </c>
      <c r="D550" s="398" t="e">
        <f t="shared" si="42"/>
        <v>#N/A</v>
      </c>
      <c r="E550" s="189">
        <f>VLOOKUP(A550,'2020 Pricing'!A:B,2,FALSE)</f>
        <v>497</v>
      </c>
      <c r="F550" s="189">
        <f>VLOOKUP(A550,'2020 Pricing'!A:C,3,FALSE)</f>
        <v>497</v>
      </c>
      <c r="G550" s="190">
        <f t="shared" si="43"/>
        <v>0</v>
      </c>
      <c r="H550" s="191">
        <f t="shared" si="44"/>
        <v>0</v>
      </c>
      <c r="I550" s="543" t="str">
        <f>_xlfn.XLOOKUP(A550,'SQ00 Conditions'!D:D,'SQ00 Conditions'!H:H,"Not Priced")</f>
        <v>Not Priced</v>
      </c>
      <c r="J550" t="e">
        <f t="shared" si="40"/>
        <v>#N/A</v>
      </c>
    </row>
    <row r="551" spans="1:10" x14ac:dyDescent="0.2">
      <c r="A551" t="s">
        <v>715</v>
      </c>
      <c r="B551" s="189" t="e">
        <v>#N/A</v>
      </c>
      <c r="C551" s="190" t="e">
        <f t="shared" si="41"/>
        <v>#N/A</v>
      </c>
      <c r="D551" s="398" t="e">
        <f t="shared" si="42"/>
        <v>#N/A</v>
      </c>
      <c r="E551" s="189">
        <f>VLOOKUP(A551,'2020 Pricing'!A:B,2,FALSE)</f>
        <v>497</v>
      </c>
      <c r="F551" s="189">
        <f>VLOOKUP(A551,'2020 Pricing'!A:C,3,FALSE)</f>
        <v>497</v>
      </c>
      <c r="G551" s="190">
        <f t="shared" si="43"/>
        <v>0</v>
      </c>
      <c r="H551" s="191">
        <f t="shared" si="44"/>
        <v>0</v>
      </c>
      <c r="I551" s="543" t="str">
        <f>_xlfn.XLOOKUP(A551,'SQ00 Conditions'!D:D,'SQ00 Conditions'!H:H,"Not Priced")</f>
        <v>Not Priced</v>
      </c>
      <c r="J551" t="e">
        <f t="shared" si="40"/>
        <v>#N/A</v>
      </c>
    </row>
    <row r="552" spans="1:10" x14ac:dyDescent="0.2">
      <c r="A552" t="s">
        <v>716</v>
      </c>
      <c r="B552" s="189" t="e">
        <v>#N/A</v>
      </c>
      <c r="C552" s="190" t="e">
        <f t="shared" si="41"/>
        <v>#N/A</v>
      </c>
      <c r="D552" s="398" t="e">
        <f t="shared" si="42"/>
        <v>#N/A</v>
      </c>
      <c r="E552" s="189">
        <f>VLOOKUP(A552,'2020 Pricing'!A:B,2,FALSE)</f>
        <v>497</v>
      </c>
      <c r="F552" s="189">
        <f>VLOOKUP(A552,'2020 Pricing'!A:C,3,FALSE)</f>
        <v>497</v>
      </c>
      <c r="G552" s="190">
        <f t="shared" si="43"/>
        <v>0</v>
      </c>
      <c r="H552" s="191">
        <f t="shared" si="44"/>
        <v>0</v>
      </c>
      <c r="I552" s="543" t="str">
        <f>_xlfn.XLOOKUP(A552,'SQ00 Conditions'!D:D,'SQ00 Conditions'!H:H,"Not Priced")</f>
        <v>Not Priced</v>
      </c>
      <c r="J552" t="e">
        <f t="shared" si="40"/>
        <v>#N/A</v>
      </c>
    </row>
    <row r="553" spans="1:10" x14ac:dyDescent="0.2">
      <c r="A553" t="s">
        <v>124</v>
      </c>
      <c r="B553" s="189">
        <v>1097</v>
      </c>
      <c r="C553" s="190">
        <f t="shared" si="41"/>
        <v>0</v>
      </c>
      <c r="D553" s="398">
        <f t="shared" si="42"/>
        <v>0</v>
      </c>
      <c r="E553" s="189">
        <f>VLOOKUP(A553,'2020 Pricing'!A:B,2,FALSE)</f>
        <v>1097</v>
      </c>
      <c r="F553" s="189">
        <f>VLOOKUP(A553,'2020 Pricing'!A:C,3,FALSE)</f>
        <v>1097</v>
      </c>
      <c r="G553" s="190">
        <f t="shared" si="43"/>
        <v>0</v>
      </c>
      <c r="H553" s="191">
        <f t="shared" si="44"/>
        <v>0</v>
      </c>
      <c r="I553" s="543">
        <f>_xlfn.XLOOKUP(A553,'SQ00 Conditions'!D:D,'SQ00 Conditions'!H:H,"Not Priced")</f>
        <v>1097</v>
      </c>
      <c r="J553" t="str">
        <f t="shared" si="40"/>
        <v>Same</v>
      </c>
    </row>
    <row r="554" spans="1:10" x14ac:dyDescent="0.2">
      <c r="A554" t="s">
        <v>125</v>
      </c>
      <c r="B554" s="189">
        <v>1097</v>
      </c>
      <c r="C554" s="190">
        <f t="shared" si="41"/>
        <v>0</v>
      </c>
      <c r="D554" s="398">
        <f t="shared" si="42"/>
        <v>0</v>
      </c>
      <c r="E554" s="189">
        <f>VLOOKUP(A554,'2020 Pricing'!A:B,2,FALSE)</f>
        <v>1097</v>
      </c>
      <c r="F554" s="189">
        <f>VLOOKUP(A554,'2020 Pricing'!A:C,3,FALSE)</f>
        <v>1097</v>
      </c>
      <c r="G554" s="190">
        <f t="shared" si="43"/>
        <v>0</v>
      </c>
      <c r="H554" s="191">
        <f t="shared" si="44"/>
        <v>0</v>
      </c>
      <c r="I554" s="543">
        <f>_xlfn.XLOOKUP(A554,'SQ00 Conditions'!D:D,'SQ00 Conditions'!H:H,"Not Priced")</f>
        <v>1097</v>
      </c>
      <c r="J554" t="str">
        <f t="shared" si="40"/>
        <v>Same</v>
      </c>
    </row>
    <row r="555" spans="1:10" x14ac:dyDescent="0.2">
      <c r="A555" t="s">
        <v>126</v>
      </c>
      <c r="B555" s="189">
        <v>1097</v>
      </c>
      <c r="C555" s="190">
        <f t="shared" si="41"/>
        <v>0</v>
      </c>
      <c r="D555" s="398">
        <f t="shared" si="42"/>
        <v>0</v>
      </c>
      <c r="E555" s="189">
        <f>VLOOKUP(A555,'2020 Pricing'!A:B,2,FALSE)</f>
        <v>1097</v>
      </c>
      <c r="F555" s="189">
        <f>VLOOKUP(A555,'2020 Pricing'!A:C,3,FALSE)</f>
        <v>1097</v>
      </c>
      <c r="G555" s="190">
        <f t="shared" si="43"/>
        <v>0</v>
      </c>
      <c r="H555" s="191">
        <f t="shared" si="44"/>
        <v>0</v>
      </c>
      <c r="I555" s="543">
        <f>_xlfn.XLOOKUP(A555,'SQ00 Conditions'!D:D,'SQ00 Conditions'!H:H,"Not Priced")</f>
        <v>1097</v>
      </c>
      <c r="J555" t="str">
        <f t="shared" si="40"/>
        <v>Same</v>
      </c>
    </row>
    <row r="556" spans="1:10" x14ac:dyDescent="0.2">
      <c r="A556" t="s">
        <v>127</v>
      </c>
      <c r="B556" s="189">
        <v>1097</v>
      </c>
      <c r="C556" s="190">
        <f t="shared" si="41"/>
        <v>0</v>
      </c>
      <c r="D556" s="398">
        <f t="shared" si="42"/>
        <v>0</v>
      </c>
      <c r="E556" s="189">
        <f>VLOOKUP(A556,'2020 Pricing'!A:B,2,FALSE)</f>
        <v>1097</v>
      </c>
      <c r="F556" s="189">
        <f>VLOOKUP(A556,'2020 Pricing'!A:C,3,FALSE)</f>
        <v>1097</v>
      </c>
      <c r="G556" s="190">
        <f t="shared" si="43"/>
        <v>0</v>
      </c>
      <c r="H556" s="191">
        <f t="shared" si="44"/>
        <v>0</v>
      </c>
      <c r="I556" s="543">
        <f>_xlfn.XLOOKUP(A556,'SQ00 Conditions'!D:D,'SQ00 Conditions'!H:H,"Not Priced")</f>
        <v>1097</v>
      </c>
      <c r="J556" t="str">
        <f t="shared" si="40"/>
        <v>Same</v>
      </c>
    </row>
    <row r="557" spans="1:10" x14ac:dyDescent="0.2">
      <c r="A557" t="s">
        <v>128</v>
      </c>
      <c r="B557" s="189">
        <v>1097</v>
      </c>
      <c r="C557" s="190">
        <f t="shared" si="41"/>
        <v>0</v>
      </c>
      <c r="D557" s="398">
        <f t="shared" si="42"/>
        <v>0</v>
      </c>
      <c r="E557" s="189">
        <f>VLOOKUP(A557,'2020 Pricing'!A:B,2,FALSE)</f>
        <v>1097</v>
      </c>
      <c r="F557" s="189">
        <f>VLOOKUP(A557,'2020 Pricing'!A:C,3,FALSE)</f>
        <v>1097</v>
      </c>
      <c r="G557" s="190">
        <f t="shared" si="43"/>
        <v>0</v>
      </c>
      <c r="H557" s="191">
        <f t="shared" si="44"/>
        <v>0</v>
      </c>
      <c r="I557" s="543">
        <f>_xlfn.XLOOKUP(A557,'SQ00 Conditions'!D:D,'SQ00 Conditions'!H:H,"Not Priced")</f>
        <v>1097</v>
      </c>
      <c r="J557" t="str">
        <f t="shared" si="40"/>
        <v>Same</v>
      </c>
    </row>
    <row r="558" spans="1:10" x14ac:dyDescent="0.2">
      <c r="A558" t="s">
        <v>114</v>
      </c>
      <c r="B558" s="189">
        <v>887</v>
      </c>
      <c r="C558" s="190">
        <f t="shared" si="41"/>
        <v>0</v>
      </c>
      <c r="D558" s="398">
        <f t="shared" si="42"/>
        <v>0</v>
      </c>
      <c r="E558" s="189">
        <f>VLOOKUP(A558,'2020 Pricing'!A:B,2,FALSE)</f>
        <v>887</v>
      </c>
      <c r="F558" s="189">
        <f>VLOOKUP(A558,'2020 Pricing'!A:C,3,FALSE)</f>
        <v>887</v>
      </c>
      <c r="G558" s="190">
        <f t="shared" si="43"/>
        <v>0</v>
      </c>
      <c r="H558" s="191">
        <f t="shared" si="44"/>
        <v>0</v>
      </c>
      <c r="I558" s="543">
        <f>_xlfn.XLOOKUP(A558,'SQ00 Conditions'!D:D,'SQ00 Conditions'!H:H,"Not Priced")</f>
        <v>887</v>
      </c>
      <c r="J558" t="str">
        <f t="shared" si="40"/>
        <v>Same</v>
      </c>
    </row>
    <row r="559" spans="1:10" x14ac:dyDescent="0.2">
      <c r="A559" t="s">
        <v>115</v>
      </c>
      <c r="B559" s="189">
        <v>887</v>
      </c>
      <c r="C559" s="190">
        <f t="shared" si="41"/>
        <v>0</v>
      </c>
      <c r="D559" s="398">
        <f t="shared" si="42"/>
        <v>0</v>
      </c>
      <c r="E559" s="189">
        <f>VLOOKUP(A559,'2020 Pricing'!A:B,2,FALSE)</f>
        <v>887</v>
      </c>
      <c r="F559" s="189">
        <f>VLOOKUP(A559,'2020 Pricing'!A:C,3,FALSE)</f>
        <v>887</v>
      </c>
      <c r="G559" s="190">
        <f t="shared" si="43"/>
        <v>0</v>
      </c>
      <c r="H559" s="191">
        <f t="shared" si="44"/>
        <v>0</v>
      </c>
      <c r="I559" s="543">
        <f>_xlfn.XLOOKUP(A559,'SQ00 Conditions'!D:D,'SQ00 Conditions'!H:H,"Not Priced")</f>
        <v>887</v>
      </c>
      <c r="J559" t="str">
        <f t="shared" si="40"/>
        <v>Same</v>
      </c>
    </row>
    <row r="560" spans="1:10" x14ac:dyDescent="0.2">
      <c r="A560" t="s">
        <v>116</v>
      </c>
      <c r="B560" s="189">
        <v>887</v>
      </c>
      <c r="C560" s="190">
        <f t="shared" si="41"/>
        <v>0</v>
      </c>
      <c r="D560" s="398">
        <f t="shared" si="42"/>
        <v>0</v>
      </c>
      <c r="E560" s="189">
        <f>VLOOKUP(A560,'2020 Pricing'!A:B,2,FALSE)</f>
        <v>887</v>
      </c>
      <c r="F560" s="189">
        <f>VLOOKUP(A560,'2020 Pricing'!A:C,3,FALSE)</f>
        <v>887</v>
      </c>
      <c r="G560" s="190">
        <f t="shared" si="43"/>
        <v>0</v>
      </c>
      <c r="H560" s="191">
        <f t="shared" si="44"/>
        <v>0</v>
      </c>
      <c r="I560" s="543">
        <f>_xlfn.XLOOKUP(A560,'SQ00 Conditions'!D:D,'SQ00 Conditions'!H:H,"Not Priced")</f>
        <v>887</v>
      </c>
      <c r="J560" t="str">
        <f t="shared" si="40"/>
        <v>Same</v>
      </c>
    </row>
    <row r="561" spans="1:10" x14ac:dyDescent="0.2">
      <c r="A561" t="s">
        <v>117</v>
      </c>
      <c r="B561" s="189">
        <v>887</v>
      </c>
      <c r="C561" s="190">
        <f t="shared" si="41"/>
        <v>0</v>
      </c>
      <c r="D561" s="398">
        <f t="shared" si="42"/>
        <v>0</v>
      </c>
      <c r="E561" s="189">
        <f>VLOOKUP(A561,'2020 Pricing'!A:B,2,FALSE)</f>
        <v>887</v>
      </c>
      <c r="F561" s="189">
        <f>VLOOKUP(A561,'2020 Pricing'!A:C,3,FALSE)</f>
        <v>887</v>
      </c>
      <c r="G561" s="190">
        <f t="shared" si="43"/>
        <v>0</v>
      </c>
      <c r="H561" s="191">
        <f t="shared" si="44"/>
        <v>0</v>
      </c>
      <c r="I561" s="543">
        <f>_xlfn.XLOOKUP(A561,'SQ00 Conditions'!D:D,'SQ00 Conditions'!H:H,"Not Priced")</f>
        <v>887</v>
      </c>
      <c r="J561" t="str">
        <f t="shared" si="40"/>
        <v>Same</v>
      </c>
    </row>
    <row r="562" spans="1:10" x14ac:dyDescent="0.2">
      <c r="A562" t="s">
        <v>118</v>
      </c>
      <c r="B562" s="189">
        <v>887</v>
      </c>
      <c r="C562" s="190">
        <f t="shared" si="41"/>
        <v>0</v>
      </c>
      <c r="D562" s="398">
        <f t="shared" si="42"/>
        <v>0</v>
      </c>
      <c r="E562" s="189">
        <f>VLOOKUP(A562,'2020 Pricing'!A:B,2,FALSE)</f>
        <v>887</v>
      </c>
      <c r="F562" s="189">
        <f>VLOOKUP(A562,'2020 Pricing'!A:C,3,FALSE)</f>
        <v>887</v>
      </c>
      <c r="G562" s="190">
        <f t="shared" si="43"/>
        <v>0</v>
      </c>
      <c r="H562" s="191">
        <f t="shared" si="44"/>
        <v>0</v>
      </c>
      <c r="I562" s="543">
        <f>_xlfn.XLOOKUP(A562,'SQ00 Conditions'!D:D,'SQ00 Conditions'!H:H,"Not Priced")</f>
        <v>887</v>
      </c>
      <c r="J562" t="str">
        <f t="shared" si="40"/>
        <v>Same</v>
      </c>
    </row>
    <row r="563" spans="1:10" x14ac:dyDescent="0.2">
      <c r="A563" t="s">
        <v>1214</v>
      </c>
      <c r="B563" s="189">
        <v>440</v>
      </c>
      <c r="C563" s="190">
        <f t="shared" si="41"/>
        <v>0</v>
      </c>
      <c r="D563" s="398">
        <f t="shared" si="42"/>
        <v>0</v>
      </c>
      <c r="E563" s="189">
        <f>VLOOKUP(A563,'2020 Pricing'!A:B,2,FALSE)</f>
        <v>440</v>
      </c>
      <c r="F563" s="189" t="e">
        <f>VLOOKUP(A563,'2020 Pricing'!A:C,3,FALSE)</f>
        <v>#N/A</v>
      </c>
      <c r="G563" s="190" t="e">
        <f t="shared" si="43"/>
        <v>#N/A</v>
      </c>
      <c r="H563" s="191" t="e">
        <f t="shared" si="44"/>
        <v>#N/A</v>
      </c>
      <c r="I563" s="543">
        <f>_xlfn.XLOOKUP(A563,'SQ00 Conditions'!D:D,'SQ00 Conditions'!H:H,"Not Priced")</f>
        <v>440</v>
      </c>
      <c r="J563" t="str">
        <f t="shared" si="40"/>
        <v>Same</v>
      </c>
    </row>
    <row r="564" spans="1:10" x14ac:dyDescent="0.2">
      <c r="A564" t="s">
        <v>119</v>
      </c>
      <c r="B564" s="189">
        <v>1029</v>
      </c>
      <c r="C564" s="190">
        <f t="shared" si="41"/>
        <v>0</v>
      </c>
      <c r="D564" s="398">
        <f t="shared" si="42"/>
        <v>0</v>
      </c>
      <c r="E564" s="189">
        <f>VLOOKUP(A564,'2020 Pricing'!A:B,2,FALSE)</f>
        <v>1029</v>
      </c>
      <c r="F564" s="189">
        <f>VLOOKUP(A564,'2020 Pricing'!A:C,3,FALSE)</f>
        <v>1029</v>
      </c>
      <c r="G564" s="190">
        <f t="shared" si="43"/>
        <v>0</v>
      </c>
      <c r="H564" s="191">
        <f t="shared" si="44"/>
        <v>0</v>
      </c>
      <c r="I564" s="543">
        <f>_xlfn.XLOOKUP(A564,'SQ00 Conditions'!D:D,'SQ00 Conditions'!H:H,"Not Priced")</f>
        <v>1029</v>
      </c>
      <c r="J564" t="str">
        <f t="shared" si="40"/>
        <v>Same</v>
      </c>
    </row>
    <row r="565" spans="1:10" x14ac:dyDescent="0.2">
      <c r="A565" t="s">
        <v>120</v>
      </c>
      <c r="B565" s="189">
        <v>1029</v>
      </c>
      <c r="C565" s="190">
        <f t="shared" si="41"/>
        <v>0</v>
      </c>
      <c r="D565" s="398">
        <f t="shared" si="42"/>
        <v>0</v>
      </c>
      <c r="E565" s="189">
        <f>VLOOKUP(A565,'2020 Pricing'!A:B,2,FALSE)</f>
        <v>1029</v>
      </c>
      <c r="F565" s="189">
        <f>VLOOKUP(A565,'2020 Pricing'!A:C,3,FALSE)</f>
        <v>1029</v>
      </c>
      <c r="G565" s="190">
        <f t="shared" si="43"/>
        <v>0</v>
      </c>
      <c r="H565" s="191">
        <f t="shared" si="44"/>
        <v>0</v>
      </c>
      <c r="I565" s="543">
        <f>_xlfn.XLOOKUP(A565,'SQ00 Conditions'!D:D,'SQ00 Conditions'!H:H,"Not Priced")</f>
        <v>1029</v>
      </c>
      <c r="J565" t="str">
        <f t="shared" si="40"/>
        <v>Same</v>
      </c>
    </row>
    <row r="566" spans="1:10" x14ac:dyDescent="0.2">
      <c r="A566" t="s">
        <v>121</v>
      </c>
      <c r="B566" s="189">
        <v>1029</v>
      </c>
      <c r="C566" s="190">
        <f t="shared" si="41"/>
        <v>0</v>
      </c>
      <c r="D566" s="398">
        <f t="shared" si="42"/>
        <v>0</v>
      </c>
      <c r="E566" s="189">
        <f>VLOOKUP(A566,'2020 Pricing'!A:B,2,FALSE)</f>
        <v>1029</v>
      </c>
      <c r="F566" s="189">
        <f>VLOOKUP(A566,'2020 Pricing'!A:C,3,FALSE)</f>
        <v>1029</v>
      </c>
      <c r="G566" s="190">
        <f t="shared" si="43"/>
        <v>0</v>
      </c>
      <c r="H566" s="191">
        <f t="shared" si="44"/>
        <v>0</v>
      </c>
      <c r="I566" s="543">
        <f>_xlfn.XLOOKUP(A566,'SQ00 Conditions'!D:D,'SQ00 Conditions'!H:H,"Not Priced")</f>
        <v>1029</v>
      </c>
      <c r="J566" t="str">
        <f t="shared" si="40"/>
        <v>Same</v>
      </c>
    </row>
    <row r="567" spans="1:10" x14ac:dyDescent="0.2">
      <c r="A567" t="s">
        <v>122</v>
      </c>
      <c r="B567" s="189">
        <v>1029</v>
      </c>
      <c r="C567" s="190">
        <f t="shared" si="41"/>
        <v>0</v>
      </c>
      <c r="D567" s="398">
        <f t="shared" si="42"/>
        <v>0</v>
      </c>
      <c r="E567" s="189">
        <f>VLOOKUP(A567,'2020 Pricing'!A:B,2,FALSE)</f>
        <v>1029</v>
      </c>
      <c r="F567" s="189">
        <f>VLOOKUP(A567,'2020 Pricing'!A:C,3,FALSE)</f>
        <v>1029</v>
      </c>
      <c r="G567" s="190">
        <f t="shared" si="43"/>
        <v>0</v>
      </c>
      <c r="H567" s="191">
        <f t="shared" si="44"/>
        <v>0</v>
      </c>
      <c r="I567" s="543">
        <f>_xlfn.XLOOKUP(A567,'SQ00 Conditions'!D:D,'SQ00 Conditions'!H:H,"Not Priced")</f>
        <v>1029</v>
      </c>
      <c r="J567" t="str">
        <f t="shared" si="40"/>
        <v>Same</v>
      </c>
    </row>
    <row r="568" spans="1:10" x14ac:dyDescent="0.2">
      <c r="A568" t="s">
        <v>123</v>
      </c>
      <c r="B568" s="189" t="e">
        <v>#N/A</v>
      </c>
      <c r="C568" s="190" t="e">
        <f t="shared" si="41"/>
        <v>#N/A</v>
      </c>
      <c r="D568" s="398" t="e">
        <f t="shared" si="42"/>
        <v>#N/A</v>
      </c>
      <c r="E568" s="189">
        <f>VLOOKUP(A568,'2020 Pricing'!A:B,2,FALSE)</f>
        <v>1029</v>
      </c>
      <c r="F568" s="189">
        <f>VLOOKUP(A568,'2020 Pricing'!A:C,3,FALSE)</f>
        <v>1029</v>
      </c>
      <c r="G568" s="190">
        <f t="shared" si="43"/>
        <v>0</v>
      </c>
      <c r="H568" s="191">
        <f t="shared" si="44"/>
        <v>0</v>
      </c>
      <c r="I568" s="543" t="str">
        <f>_xlfn.XLOOKUP(A568,'SQ00 Conditions'!D:D,'SQ00 Conditions'!H:H,"Not Priced")</f>
        <v>Not Priced</v>
      </c>
      <c r="J568" t="e">
        <f t="shared" si="40"/>
        <v>#N/A</v>
      </c>
    </row>
    <row r="569" spans="1:10" x14ac:dyDescent="0.2">
      <c r="A569" t="s">
        <v>1215</v>
      </c>
      <c r="B569" s="189" t="e">
        <v>#N/A</v>
      </c>
      <c r="C569" s="190" t="e">
        <f t="shared" si="41"/>
        <v>#N/A</v>
      </c>
      <c r="D569" s="398" t="e">
        <f t="shared" si="42"/>
        <v>#N/A</v>
      </c>
      <c r="E569" s="189">
        <f>VLOOKUP(A569,'2020 Pricing'!A:B,2,FALSE)</f>
        <v>515</v>
      </c>
      <c r="F569" s="189" t="e">
        <f>VLOOKUP(A569,'2020 Pricing'!A:C,3,FALSE)</f>
        <v>#N/A</v>
      </c>
      <c r="G569" s="190" t="e">
        <f t="shared" si="43"/>
        <v>#N/A</v>
      </c>
      <c r="H569" s="191" t="e">
        <f t="shared" si="44"/>
        <v>#N/A</v>
      </c>
      <c r="I569" s="543" t="str">
        <f>_xlfn.XLOOKUP(A569,'SQ00 Conditions'!D:D,'SQ00 Conditions'!H:H,"Not Priced")</f>
        <v>Not Priced</v>
      </c>
      <c r="J569" t="e">
        <f t="shared" si="40"/>
        <v>#N/A</v>
      </c>
    </row>
    <row r="570" spans="1:10" x14ac:dyDescent="0.2">
      <c r="A570" t="s">
        <v>717</v>
      </c>
      <c r="B570" s="189" t="e">
        <v>#N/A</v>
      </c>
      <c r="C570" s="190" t="e">
        <f t="shared" si="41"/>
        <v>#N/A</v>
      </c>
      <c r="D570" s="398" t="e">
        <f t="shared" si="42"/>
        <v>#N/A</v>
      </c>
      <c r="E570" s="189">
        <f>VLOOKUP(A570,'2020 Pricing'!A:B,2,FALSE)</f>
        <v>355</v>
      </c>
      <c r="F570" s="189">
        <f>VLOOKUP(A570,'2020 Pricing'!A:C,3,FALSE)</f>
        <v>355</v>
      </c>
      <c r="G570" s="190">
        <f t="shared" si="43"/>
        <v>0</v>
      </c>
      <c r="H570" s="191">
        <f t="shared" si="44"/>
        <v>0</v>
      </c>
      <c r="I570" s="543" t="str">
        <f>_xlfn.XLOOKUP(A570,'SQ00 Conditions'!D:D,'SQ00 Conditions'!H:H,"Not Priced")</f>
        <v>Not Priced</v>
      </c>
      <c r="J570" t="e">
        <f t="shared" si="40"/>
        <v>#N/A</v>
      </c>
    </row>
    <row r="571" spans="1:10" x14ac:dyDescent="0.2">
      <c r="A571" t="s">
        <v>718</v>
      </c>
      <c r="B571" s="189" t="e">
        <v>#N/A</v>
      </c>
      <c r="C571" s="190" t="e">
        <f t="shared" si="41"/>
        <v>#N/A</v>
      </c>
      <c r="D571" s="398" t="e">
        <f t="shared" si="42"/>
        <v>#N/A</v>
      </c>
      <c r="E571" s="189">
        <f>VLOOKUP(A571,'2020 Pricing'!A:B,2,FALSE)</f>
        <v>355</v>
      </c>
      <c r="F571" s="189">
        <f>VLOOKUP(A571,'2020 Pricing'!A:C,3,FALSE)</f>
        <v>355</v>
      </c>
      <c r="G571" s="190">
        <f t="shared" si="43"/>
        <v>0</v>
      </c>
      <c r="H571" s="191">
        <f t="shared" si="44"/>
        <v>0</v>
      </c>
      <c r="I571" s="543" t="str">
        <f>_xlfn.XLOOKUP(A571,'SQ00 Conditions'!D:D,'SQ00 Conditions'!H:H,"Not Priced")</f>
        <v>Not Priced</v>
      </c>
      <c r="J571" t="e">
        <f t="shared" si="40"/>
        <v>#N/A</v>
      </c>
    </row>
    <row r="572" spans="1:10" x14ac:dyDescent="0.2">
      <c r="A572" t="s">
        <v>719</v>
      </c>
      <c r="B572" s="189" t="e">
        <v>#N/A</v>
      </c>
      <c r="C572" s="190" t="e">
        <f t="shared" si="41"/>
        <v>#N/A</v>
      </c>
      <c r="D572" s="398" t="e">
        <f t="shared" si="42"/>
        <v>#N/A</v>
      </c>
      <c r="E572" s="189">
        <f>VLOOKUP(A572,'2020 Pricing'!A:B,2,FALSE)</f>
        <v>355</v>
      </c>
      <c r="F572" s="189">
        <f>VLOOKUP(A572,'2020 Pricing'!A:C,3,FALSE)</f>
        <v>355</v>
      </c>
      <c r="G572" s="190">
        <f t="shared" si="43"/>
        <v>0</v>
      </c>
      <c r="H572" s="191">
        <f t="shared" si="44"/>
        <v>0</v>
      </c>
      <c r="I572" s="543" t="str">
        <f>_xlfn.XLOOKUP(A572,'SQ00 Conditions'!D:D,'SQ00 Conditions'!H:H,"Not Priced")</f>
        <v>Not Priced</v>
      </c>
      <c r="J572" t="e">
        <f t="shared" si="40"/>
        <v>#N/A</v>
      </c>
    </row>
    <row r="573" spans="1:10" x14ac:dyDescent="0.2">
      <c r="A573" t="s">
        <v>720</v>
      </c>
      <c r="B573" s="189" t="e">
        <v>#N/A</v>
      </c>
      <c r="C573" s="190" t="e">
        <f t="shared" si="41"/>
        <v>#N/A</v>
      </c>
      <c r="D573" s="398" t="e">
        <f t="shared" si="42"/>
        <v>#N/A</v>
      </c>
      <c r="E573" s="189">
        <f>VLOOKUP(A573,'2020 Pricing'!A:B,2,FALSE)</f>
        <v>355</v>
      </c>
      <c r="F573" s="189">
        <f>VLOOKUP(A573,'2020 Pricing'!A:C,3,FALSE)</f>
        <v>355</v>
      </c>
      <c r="G573" s="190">
        <f t="shared" si="43"/>
        <v>0</v>
      </c>
      <c r="H573" s="191">
        <f t="shared" si="44"/>
        <v>0</v>
      </c>
      <c r="I573" s="543" t="str">
        <f>_xlfn.XLOOKUP(A573,'SQ00 Conditions'!D:D,'SQ00 Conditions'!H:H,"Not Priced")</f>
        <v>Not Priced</v>
      </c>
      <c r="J573" t="e">
        <f t="shared" si="40"/>
        <v>#N/A</v>
      </c>
    </row>
    <row r="574" spans="1:10" x14ac:dyDescent="0.2">
      <c r="A574" t="s">
        <v>721</v>
      </c>
      <c r="B574" s="189" t="e">
        <v>#N/A</v>
      </c>
      <c r="C574" s="190" t="e">
        <f t="shared" si="41"/>
        <v>#N/A</v>
      </c>
      <c r="D574" s="398" t="e">
        <f t="shared" si="42"/>
        <v>#N/A</v>
      </c>
      <c r="E574" s="189">
        <f>VLOOKUP(A574,'2020 Pricing'!A:B,2,FALSE)</f>
        <v>355</v>
      </c>
      <c r="F574" s="189">
        <f>VLOOKUP(A574,'2020 Pricing'!A:C,3,FALSE)</f>
        <v>355</v>
      </c>
      <c r="G574" s="190">
        <f t="shared" si="43"/>
        <v>0</v>
      </c>
      <c r="H574" s="191">
        <f t="shared" si="44"/>
        <v>0</v>
      </c>
      <c r="I574" s="543" t="str">
        <f>_xlfn.XLOOKUP(A574,'SQ00 Conditions'!D:D,'SQ00 Conditions'!H:H,"Not Priced")</f>
        <v>Not Priced</v>
      </c>
      <c r="J574" t="e">
        <f t="shared" si="40"/>
        <v>#N/A</v>
      </c>
    </row>
    <row r="575" spans="1:10" x14ac:dyDescent="0.2">
      <c r="A575" t="s">
        <v>722</v>
      </c>
      <c r="B575" s="189" t="e">
        <v>#N/A</v>
      </c>
      <c r="C575" s="190" t="e">
        <f t="shared" si="41"/>
        <v>#N/A</v>
      </c>
      <c r="D575" s="398" t="e">
        <f t="shared" si="42"/>
        <v>#N/A</v>
      </c>
      <c r="E575" s="189">
        <f>VLOOKUP(A575,'2020 Pricing'!A:B,2,FALSE)</f>
        <v>740</v>
      </c>
      <c r="F575" s="189">
        <f>VLOOKUP(A575,'2020 Pricing'!A:C,3,FALSE)</f>
        <v>740</v>
      </c>
      <c r="G575" s="190">
        <f t="shared" si="43"/>
        <v>0</v>
      </c>
      <c r="H575" s="191">
        <f t="shared" si="44"/>
        <v>0</v>
      </c>
      <c r="I575" s="543" t="str">
        <f>_xlfn.XLOOKUP(A575,'SQ00 Conditions'!D:D,'SQ00 Conditions'!H:H,"Not Priced")</f>
        <v>Not Priced</v>
      </c>
      <c r="J575" t="e">
        <f t="shared" si="40"/>
        <v>#N/A</v>
      </c>
    </row>
    <row r="576" spans="1:10" x14ac:dyDescent="0.2">
      <c r="A576" t="s">
        <v>723</v>
      </c>
      <c r="B576" s="189" t="e">
        <v>#N/A</v>
      </c>
      <c r="C576" s="190" t="e">
        <f t="shared" si="41"/>
        <v>#N/A</v>
      </c>
      <c r="D576" s="398" t="e">
        <f t="shared" si="42"/>
        <v>#N/A</v>
      </c>
      <c r="E576" s="189">
        <f>VLOOKUP(A576,'2020 Pricing'!A:B,2,FALSE)</f>
        <v>740</v>
      </c>
      <c r="F576" s="189">
        <f>VLOOKUP(A576,'2020 Pricing'!A:C,3,FALSE)</f>
        <v>740</v>
      </c>
      <c r="G576" s="190">
        <f t="shared" si="43"/>
        <v>0</v>
      </c>
      <c r="H576" s="191">
        <f t="shared" si="44"/>
        <v>0</v>
      </c>
      <c r="I576" s="543" t="str">
        <f>_xlfn.XLOOKUP(A576,'SQ00 Conditions'!D:D,'SQ00 Conditions'!H:H,"Not Priced")</f>
        <v>Not Priced</v>
      </c>
      <c r="J576" t="e">
        <f t="shared" si="40"/>
        <v>#N/A</v>
      </c>
    </row>
    <row r="577" spans="1:10" x14ac:dyDescent="0.2">
      <c r="A577" t="s">
        <v>724</v>
      </c>
      <c r="B577" s="189" t="e">
        <v>#N/A</v>
      </c>
      <c r="C577" s="190" t="e">
        <f t="shared" si="41"/>
        <v>#N/A</v>
      </c>
      <c r="D577" s="398" t="e">
        <f t="shared" si="42"/>
        <v>#N/A</v>
      </c>
      <c r="E577" s="189">
        <f>VLOOKUP(A577,'2020 Pricing'!A:B,2,FALSE)</f>
        <v>740</v>
      </c>
      <c r="F577" s="189">
        <f>VLOOKUP(A577,'2020 Pricing'!A:C,3,FALSE)</f>
        <v>740</v>
      </c>
      <c r="G577" s="190">
        <f t="shared" si="43"/>
        <v>0</v>
      </c>
      <c r="H577" s="191">
        <f t="shared" si="44"/>
        <v>0</v>
      </c>
      <c r="I577" s="543" t="str">
        <f>_xlfn.XLOOKUP(A577,'SQ00 Conditions'!D:D,'SQ00 Conditions'!H:H,"Not Priced")</f>
        <v>Not Priced</v>
      </c>
      <c r="J577" t="e">
        <f t="shared" si="40"/>
        <v>#N/A</v>
      </c>
    </row>
    <row r="578" spans="1:10" x14ac:dyDescent="0.2">
      <c r="A578" t="s">
        <v>725</v>
      </c>
      <c r="B578" s="189" t="e">
        <v>#N/A</v>
      </c>
      <c r="C578" s="190" t="e">
        <f t="shared" si="41"/>
        <v>#N/A</v>
      </c>
      <c r="D578" s="398" t="e">
        <f t="shared" si="42"/>
        <v>#N/A</v>
      </c>
      <c r="E578" s="189">
        <f>VLOOKUP(A578,'2020 Pricing'!A:B,2,FALSE)</f>
        <v>740</v>
      </c>
      <c r="F578" s="189">
        <f>VLOOKUP(A578,'2020 Pricing'!A:C,3,FALSE)</f>
        <v>740</v>
      </c>
      <c r="G578" s="190">
        <f t="shared" si="43"/>
        <v>0</v>
      </c>
      <c r="H578" s="191">
        <f t="shared" si="44"/>
        <v>0</v>
      </c>
      <c r="I578" s="543" t="str">
        <f>_xlfn.XLOOKUP(A578,'SQ00 Conditions'!D:D,'SQ00 Conditions'!H:H,"Not Priced")</f>
        <v>Not Priced</v>
      </c>
      <c r="J578" t="e">
        <f t="shared" ref="J578:J595" si="45">IF(I578=B578,"Same","Changed")</f>
        <v>#N/A</v>
      </c>
    </row>
    <row r="579" spans="1:10" x14ac:dyDescent="0.2">
      <c r="A579" t="s">
        <v>726</v>
      </c>
      <c r="B579" s="189" t="e">
        <v>#N/A</v>
      </c>
      <c r="C579" s="190" t="e">
        <f t="shared" si="41"/>
        <v>#N/A</v>
      </c>
      <c r="D579" s="398" t="e">
        <f t="shared" si="42"/>
        <v>#N/A</v>
      </c>
      <c r="E579" s="189">
        <f>VLOOKUP(A579,'2020 Pricing'!A:B,2,FALSE)</f>
        <v>740</v>
      </c>
      <c r="F579" s="189">
        <f>VLOOKUP(A579,'2020 Pricing'!A:C,3,FALSE)</f>
        <v>740</v>
      </c>
      <c r="G579" s="190">
        <f t="shared" si="43"/>
        <v>0</v>
      </c>
      <c r="H579" s="191">
        <f t="shared" si="44"/>
        <v>0</v>
      </c>
      <c r="I579" s="543" t="str">
        <f>_xlfn.XLOOKUP(A579,'SQ00 Conditions'!D:D,'SQ00 Conditions'!H:H,"Not Priced")</f>
        <v>Not Priced</v>
      </c>
      <c r="J579" t="e">
        <f t="shared" si="45"/>
        <v>#N/A</v>
      </c>
    </row>
    <row r="580" spans="1:10" x14ac:dyDescent="0.2">
      <c r="A580" t="s">
        <v>727</v>
      </c>
      <c r="B580" s="189">
        <v>2090</v>
      </c>
      <c r="C580" s="190">
        <f t="shared" si="41"/>
        <v>0</v>
      </c>
      <c r="D580" s="398">
        <f t="shared" si="42"/>
        <v>0</v>
      </c>
      <c r="E580" s="189">
        <f>VLOOKUP(A580,'2020 Pricing'!A:B,2,FALSE)</f>
        <v>2090</v>
      </c>
      <c r="F580" s="189">
        <f>VLOOKUP(A580,'2020 Pricing'!A:C,3,FALSE)</f>
        <v>2090</v>
      </c>
      <c r="G580" s="190">
        <f t="shared" si="43"/>
        <v>0</v>
      </c>
      <c r="H580" s="191">
        <f t="shared" si="44"/>
        <v>0</v>
      </c>
      <c r="I580" s="543">
        <f>_xlfn.XLOOKUP(A580,'SQ00 Conditions'!D:D,'SQ00 Conditions'!H:H,"Not Priced")</f>
        <v>2090</v>
      </c>
      <c r="J580" t="str">
        <f t="shared" si="45"/>
        <v>Same</v>
      </c>
    </row>
    <row r="581" spans="1:10" x14ac:dyDescent="0.2">
      <c r="A581" t="s">
        <v>728</v>
      </c>
      <c r="B581" s="189">
        <v>2090</v>
      </c>
      <c r="C581" s="190">
        <f t="shared" si="41"/>
        <v>0</v>
      </c>
      <c r="D581" s="398">
        <f t="shared" si="42"/>
        <v>0</v>
      </c>
      <c r="E581" s="189">
        <f>VLOOKUP(A581,'2020 Pricing'!A:B,2,FALSE)</f>
        <v>2090</v>
      </c>
      <c r="F581" s="189">
        <f>VLOOKUP(A581,'2020 Pricing'!A:C,3,FALSE)</f>
        <v>2090</v>
      </c>
      <c r="G581" s="190">
        <f t="shared" si="43"/>
        <v>0</v>
      </c>
      <c r="H581" s="191">
        <f t="shared" si="44"/>
        <v>0</v>
      </c>
      <c r="I581" s="543">
        <f>_xlfn.XLOOKUP(A581,'SQ00 Conditions'!D:D,'SQ00 Conditions'!H:H,"Not Priced")</f>
        <v>2090</v>
      </c>
      <c r="J581" t="str">
        <f t="shared" si="45"/>
        <v>Same</v>
      </c>
    </row>
    <row r="582" spans="1:10" x14ac:dyDescent="0.2">
      <c r="A582" t="s">
        <v>729</v>
      </c>
      <c r="B582" s="189">
        <v>2090</v>
      </c>
      <c r="C582" s="190">
        <f t="shared" ref="C582:C589" si="46">B582-E582</f>
        <v>0</v>
      </c>
      <c r="D582" s="398">
        <f t="shared" ref="D582:D589" si="47">C582/B582</f>
        <v>0</v>
      </c>
      <c r="E582" s="189">
        <f>VLOOKUP(A582,'2020 Pricing'!A:B,2,FALSE)</f>
        <v>2090</v>
      </c>
      <c r="F582" s="189">
        <f>VLOOKUP(A582,'2020 Pricing'!A:C,3,FALSE)</f>
        <v>2090</v>
      </c>
      <c r="G582" s="190">
        <f t="shared" ref="G582:G589" si="48">E582-F582</f>
        <v>0</v>
      </c>
      <c r="H582" s="191">
        <f t="shared" ref="H582:H589" si="49">G582/F582</f>
        <v>0</v>
      </c>
      <c r="I582" s="543">
        <f>_xlfn.XLOOKUP(A582,'SQ00 Conditions'!D:D,'SQ00 Conditions'!H:H,"Not Priced")</f>
        <v>2090</v>
      </c>
      <c r="J582" t="str">
        <f t="shared" si="45"/>
        <v>Same</v>
      </c>
    </row>
    <row r="583" spans="1:10" x14ac:dyDescent="0.2">
      <c r="A583" t="s">
        <v>730</v>
      </c>
      <c r="B583" s="189">
        <v>2090</v>
      </c>
      <c r="C583" s="190">
        <f t="shared" si="46"/>
        <v>0</v>
      </c>
      <c r="D583" s="398">
        <f t="shared" si="47"/>
        <v>0</v>
      </c>
      <c r="E583" s="189">
        <f>VLOOKUP(A583,'2020 Pricing'!A:B,2,FALSE)</f>
        <v>2090</v>
      </c>
      <c r="F583" s="189">
        <f>VLOOKUP(A583,'2020 Pricing'!A:C,3,FALSE)</f>
        <v>2090</v>
      </c>
      <c r="G583" s="190">
        <f t="shared" si="48"/>
        <v>0</v>
      </c>
      <c r="H583" s="191">
        <f t="shared" si="49"/>
        <v>0</v>
      </c>
      <c r="I583" s="543">
        <f>_xlfn.XLOOKUP(A583,'SQ00 Conditions'!D:D,'SQ00 Conditions'!H:H,"Not Priced")</f>
        <v>2090</v>
      </c>
      <c r="J583" t="str">
        <f t="shared" si="45"/>
        <v>Same</v>
      </c>
    </row>
    <row r="584" spans="1:10" x14ac:dyDescent="0.2">
      <c r="A584" t="s">
        <v>731</v>
      </c>
      <c r="B584" s="189">
        <v>2090</v>
      </c>
      <c r="C584" s="190">
        <f t="shared" si="46"/>
        <v>0</v>
      </c>
      <c r="D584" s="398">
        <f t="shared" si="47"/>
        <v>0</v>
      </c>
      <c r="E584" s="189">
        <f>VLOOKUP(A584,'2020 Pricing'!A:B,2,FALSE)</f>
        <v>2090</v>
      </c>
      <c r="F584" s="189">
        <f>VLOOKUP(A584,'2020 Pricing'!A:C,3,FALSE)</f>
        <v>2090</v>
      </c>
      <c r="G584" s="190">
        <f t="shared" si="48"/>
        <v>0</v>
      </c>
      <c r="H584" s="191">
        <f t="shared" si="49"/>
        <v>0</v>
      </c>
      <c r="I584" s="543">
        <f>_xlfn.XLOOKUP(A584,'SQ00 Conditions'!D:D,'SQ00 Conditions'!H:H,"Not Priced")</f>
        <v>2090</v>
      </c>
      <c r="J584" t="str">
        <f t="shared" si="45"/>
        <v>Same</v>
      </c>
    </row>
    <row r="585" spans="1:10" x14ac:dyDescent="0.2">
      <c r="A585" t="s">
        <v>331</v>
      </c>
      <c r="B585" s="189">
        <v>2888</v>
      </c>
      <c r="C585" s="190">
        <f t="shared" si="46"/>
        <v>0</v>
      </c>
      <c r="D585" s="398">
        <f t="shared" si="47"/>
        <v>0</v>
      </c>
      <c r="E585" s="189">
        <f>VLOOKUP(A585,'2020 Pricing'!A:B,2,FALSE)</f>
        <v>2888</v>
      </c>
      <c r="F585" s="189">
        <f>VLOOKUP(A585,'2020 Pricing'!A:C,3,FALSE)</f>
        <v>2888</v>
      </c>
      <c r="G585" s="190">
        <f t="shared" si="48"/>
        <v>0</v>
      </c>
      <c r="H585" s="191">
        <f t="shared" si="49"/>
        <v>0</v>
      </c>
      <c r="I585" s="543">
        <f>_xlfn.XLOOKUP(A585,'SQ00 Conditions'!D:D,'SQ00 Conditions'!H:H,"Not Priced")</f>
        <v>2888</v>
      </c>
      <c r="J585" t="str">
        <f t="shared" si="45"/>
        <v>Same</v>
      </c>
    </row>
    <row r="586" spans="1:10" x14ac:dyDescent="0.2">
      <c r="A586" t="s">
        <v>332</v>
      </c>
      <c r="B586" s="189">
        <v>2888</v>
      </c>
      <c r="C586" s="190">
        <f t="shared" si="46"/>
        <v>0</v>
      </c>
      <c r="D586" s="398">
        <f t="shared" si="47"/>
        <v>0</v>
      </c>
      <c r="E586" s="189">
        <f>VLOOKUP(A586,'2020 Pricing'!A:B,2,FALSE)</f>
        <v>2888</v>
      </c>
      <c r="F586" s="189">
        <f>VLOOKUP(A586,'2020 Pricing'!A:C,3,FALSE)</f>
        <v>2888</v>
      </c>
      <c r="G586" s="190">
        <f t="shared" si="48"/>
        <v>0</v>
      </c>
      <c r="H586" s="191">
        <f t="shared" si="49"/>
        <v>0</v>
      </c>
      <c r="I586" s="543">
        <f>_xlfn.XLOOKUP(A586,'SQ00 Conditions'!D:D,'SQ00 Conditions'!H:H,"Not Priced")</f>
        <v>2888</v>
      </c>
      <c r="J586" t="str">
        <f t="shared" si="45"/>
        <v>Same</v>
      </c>
    </row>
    <row r="587" spans="1:10" x14ac:dyDescent="0.2">
      <c r="A587" t="s">
        <v>333</v>
      </c>
      <c r="B587" s="189">
        <v>2888</v>
      </c>
      <c r="C587" s="190">
        <f t="shared" si="46"/>
        <v>0</v>
      </c>
      <c r="D587" s="398">
        <f t="shared" si="47"/>
        <v>0</v>
      </c>
      <c r="E587" s="189">
        <f>VLOOKUP(A587,'2020 Pricing'!A:B,2,FALSE)</f>
        <v>2888</v>
      </c>
      <c r="F587" s="189">
        <f>VLOOKUP(A587,'2020 Pricing'!A:C,3,FALSE)</f>
        <v>2888</v>
      </c>
      <c r="G587" s="190">
        <f t="shared" si="48"/>
        <v>0</v>
      </c>
      <c r="H587" s="191">
        <f t="shared" si="49"/>
        <v>0</v>
      </c>
      <c r="I587" s="543">
        <f>_xlfn.XLOOKUP(A587,'SQ00 Conditions'!D:D,'SQ00 Conditions'!H:H,"Not Priced")</f>
        <v>2888</v>
      </c>
      <c r="J587" t="str">
        <f t="shared" si="45"/>
        <v>Same</v>
      </c>
    </row>
    <row r="588" spans="1:10" x14ac:dyDescent="0.2">
      <c r="A588" t="s">
        <v>334</v>
      </c>
      <c r="B588" s="189">
        <v>2888</v>
      </c>
      <c r="C588" s="190">
        <f t="shared" si="46"/>
        <v>0</v>
      </c>
      <c r="D588" s="398">
        <f t="shared" si="47"/>
        <v>0</v>
      </c>
      <c r="E588" s="189">
        <f>VLOOKUP(A588,'2020 Pricing'!A:B,2,FALSE)</f>
        <v>2888</v>
      </c>
      <c r="F588" s="189">
        <f>VLOOKUP(A588,'2020 Pricing'!A:C,3,FALSE)</f>
        <v>2888</v>
      </c>
      <c r="G588" s="190">
        <f t="shared" si="48"/>
        <v>0</v>
      </c>
      <c r="H588" s="191">
        <f t="shared" si="49"/>
        <v>0</v>
      </c>
      <c r="I588" s="543">
        <f>_xlfn.XLOOKUP(A588,'SQ00 Conditions'!D:D,'SQ00 Conditions'!H:H,"Not Priced")</f>
        <v>2888</v>
      </c>
      <c r="J588" t="str">
        <f t="shared" si="45"/>
        <v>Same</v>
      </c>
    </row>
    <row r="589" spans="1:10" x14ac:dyDescent="0.2">
      <c r="A589" t="s">
        <v>335</v>
      </c>
      <c r="B589" s="189">
        <v>2888</v>
      </c>
      <c r="C589" s="190">
        <f t="shared" si="46"/>
        <v>0</v>
      </c>
      <c r="D589" s="398">
        <f t="shared" si="47"/>
        <v>0</v>
      </c>
      <c r="E589" s="189">
        <f>VLOOKUP(A589,'2020 Pricing'!A:B,2,FALSE)</f>
        <v>2888</v>
      </c>
      <c r="F589" s="189">
        <f>VLOOKUP(A589,'2020 Pricing'!A:C,3,FALSE)</f>
        <v>2888</v>
      </c>
      <c r="G589" s="190">
        <f t="shared" si="48"/>
        <v>0</v>
      </c>
      <c r="H589" s="191">
        <f t="shared" si="49"/>
        <v>0</v>
      </c>
      <c r="I589" s="543">
        <f>_xlfn.XLOOKUP(A589,'SQ00 Conditions'!D:D,'SQ00 Conditions'!H:H,"Not Priced")</f>
        <v>2888</v>
      </c>
      <c r="J589" t="str">
        <f t="shared" si="45"/>
        <v>Same</v>
      </c>
    </row>
    <row r="590" spans="1:10" x14ac:dyDescent="0.2">
      <c r="A590" s="14" t="s">
        <v>7</v>
      </c>
      <c r="B590" s="450">
        <v>13950</v>
      </c>
      <c r="C590" s="190" t="e">
        <f t="shared" ref="C590" si="50">B590-E590</f>
        <v>#N/A</v>
      </c>
      <c r="D590" s="398" t="e">
        <f t="shared" ref="D590" si="51">C590/B590</f>
        <v>#N/A</v>
      </c>
      <c r="E590" s="189" t="e">
        <f>VLOOKUP(A590,'2020 Pricing'!A:B,2,FALSE)</f>
        <v>#N/A</v>
      </c>
      <c r="F590" s="189" t="e">
        <f>VLOOKUP(A590,'2020 Pricing'!A:C,3,FALSE)</f>
        <v>#N/A</v>
      </c>
      <c r="G590" s="190" t="e">
        <f t="shared" ref="G590" si="52">E590-F590</f>
        <v>#N/A</v>
      </c>
      <c r="H590" s="191" t="e">
        <f t="shared" ref="H590" si="53">G590/F590</f>
        <v>#N/A</v>
      </c>
      <c r="I590" s="543">
        <f>_xlfn.XLOOKUP(A590,'SQ00 Conditions'!D:D,'SQ00 Conditions'!H:H,"Not Priced")</f>
        <v>13950</v>
      </c>
      <c r="J590" t="str">
        <f t="shared" si="45"/>
        <v>Same</v>
      </c>
    </row>
    <row r="591" spans="1:10" x14ac:dyDescent="0.2">
      <c r="A591" s="14" t="s">
        <v>10</v>
      </c>
      <c r="B591" s="450">
        <v>8600</v>
      </c>
      <c r="C591" s="190" t="e">
        <f t="shared" ref="C591:C595" si="54">B591-E591</f>
        <v>#N/A</v>
      </c>
      <c r="D591" s="398" t="e">
        <f t="shared" ref="D591:D595" si="55">C591/B591</f>
        <v>#N/A</v>
      </c>
      <c r="E591" s="189" t="e">
        <f>VLOOKUP(A591,'2020 Pricing'!A:B,2,FALSE)</f>
        <v>#N/A</v>
      </c>
      <c r="F591" s="189" t="e">
        <f>VLOOKUP(A591,'2020 Pricing'!A:C,3,FALSE)</f>
        <v>#N/A</v>
      </c>
      <c r="G591" s="190" t="e">
        <f t="shared" ref="G591:G595" si="56">E591-F591</f>
        <v>#N/A</v>
      </c>
      <c r="H591" s="191" t="e">
        <f t="shared" ref="H591:H595" si="57">G591/F591</f>
        <v>#N/A</v>
      </c>
      <c r="I591" s="543">
        <f>_xlfn.XLOOKUP(A591,'SQ00 Conditions'!D:D,'SQ00 Conditions'!H:H,"Not Priced")</f>
        <v>8600</v>
      </c>
      <c r="J591" t="str">
        <f t="shared" si="45"/>
        <v>Same</v>
      </c>
    </row>
    <row r="592" spans="1:10" x14ac:dyDescent="0.2">
      <c r="A592" s="14" t="s">
        <v>14</v>
      </c>
      <c r="B592" s="450">
        <v>18500</v>
      </c>
      <c r="C592" s="190" t="e">
        <f t="shared" si="54"/>
        <v>#N/A</v>
      </c>
      <c r="D592" s="398" t="e">
        <f t="shared" si="55"/>
        <v>#N/A</v>
      </c>
      <c r="E592" s="189" t="e">
        <f>VLOOKUP(A592,'2020 Pricing'!A:B,2,FALSE)</f>
        <v>#N/A</v>
      </c>
      <c r="F592" s="189" t="e">
        <f>VLOOKUP(A592,'2020 Pricing'!A:C,3,FALSE)</f>
        <v>#N/A</v>
      </c>
      <c r="G592" s="190" t="e">
        <f t="shared" si="56"/>
        <v>#N/A</v>
      </c>
      <c r="H592" s="191" t="e">
        <f t="shared" si="57"/>
        <v>#N/A</v>
      </c>
      <c r="I592" s="543">
        <f>_xlfn.XLOOKUP(A592,'SQ00 Conditions'!D:D,'SQ00 Conditions'!H:H,"Not Priced")</f>
        <v>18500</v>
      </c>
      <c r="J592" t="str">
        <f t="shared" si="45"/>
        <v>Same</v>
      </c>
    </row>
    <row r="593" spans="1:10" x14ac:dyDescent="0.2">
      <c r="A593" s="14" t="s">
        <v>17</v>
      </c>
      <c r="B593" s="450">
        <v>10750</v>
      </c>
      <c r="C593" s="190" t="e">
        <f t="shared" si="54"/>
        <v>#N/A</v>
      </c>
      <c r="D593" s="398" t="e">
        <f t="shared" si="55"/>
        <v>#N/A</v>
      </c>
      <c r="E593" s="189" t="e">
        <f>VLOOKUP(A593,'2020 Pricing'!A:B,2,FALSE)</f>
        <v>#N/A</v>
      </c>
      <c r="F593" s="189" t="e">
        <f>VLOOKUP(A593,'2020 Pricing'!A:C,3,FALSE)</f>
        <v>#N/A</v>
      </c>
      <c r="G593" s="190" t="e">
        <f t="shared" si="56"/>
        <v>#N/A</v>
      </c>
      <c r="H593" s="191" t="e">
        <f t="shared" si="57"/>
        <v>#N/A</v>
      </c>
      <c r="I593" s="543">
        <f>_xlfn.XLOOKUP(A593,'SQ00 Conditions'!D:D,'SQ00 Conditions'!H:H,"Not Priced")</f>
        <v>10750</v>
      </c>
      <c r="J593" t="str">
        <f t="shared" si="45"/>
        <v>Same</v>
      </c>
    </row>
    <row r="594" spans="1:10" x14ac:dyDescent="0.2">
      <c r="A594" s="14" t="s">
        <v>20</v>
      </c>
      <c r="B594" s="450">
        <v>355</v>
      </c>
      <c r="C594" s="190" t="e">
        <f t="shared" si="54"/>
        <v>#N/A</v>
      </c>
      <c r="D594" s="398" t="e">
        <f t="shared" si="55"/>
        <v>#N/A</v>
      </c>
      <c r="E594" s="189" t="e">
        <f>VLOOKUP(A594,'2020 Pricing'!A:B,2,FALSE)</f>
        <v>#N/A</v>
      </c>
      <c r="F594" s="189" t="e">
        <f>VLOOKUP(A594,'2020 Pricing'!A:C,3,FALSE)</f>
        <v>#N/A</v>
      </c>
      <c r="G594" s="190" t="e">
        <f t="shared" si="56"/>
        <v>#N/A</v>
      </c>
      <c r="H594" s="191" t="e">
        <f t="shared" si="57"/>
        <v>#N/A</v>
      </c>
      <c r="I594" s="543">
        <f>_xlfn.XLOOKUP(A594,'SQ00 Conditions'!D:D,'SQ00 Conditions'!H:H,"Not Priced")</f>
        <v>355</v>
      </c>
      <c r="J594" t="str">
        <f t="shared" si="45"/>
        <v>Same</v>
      </c>
    </row>
    <row r="595" spans="1:10" x14ac:dyDescent="0.2">
      <c r="A595" s="14" t="s">
        <v>23</v>
      </c>
      <c r="B595" s="189">
        <v>250</v>
      </c>
      <c r="C595" s="190" t="e">
        <f t="shared" si="54"/>
        <v>#N/A</v>
      </c>
      <c r="D595" s="398" t="e">
        <f t="shared" si="55"/>
        <v>#N/A</v>
      </c>
      <c r="E595" s="189" t="e">
        <f>VLOOKUP(A595,'2020 Pricing'!A:B,2,FALSE)</f>
        <v>#N/A</v>
      </c>
      <c r="F595" s="189" t="e">
        <f>VLOOKUP(A595,'2020 Pricing'!A:C,3,FALSE)</f>
        <v>#N/A</v>
      </c>
      <c r="G595" s="190" t="e">
        <f t="shared" si="56"/>
        <v>#N/A</v>
      </c>
      <c r="H595" s="191" t="e">
        <f t="shared" si="57"/>
        <v>#N/A</v>
      </c>
      <c r="I595" s="543">
        <f>_xlfn.XLOOKUP(A595,'SQ00 Conditions'!D:D,'SQ00 Conditions'!H:H,"Not Priced")</f>
        <v>250</v>
      </c>
      <c r="J595" t="str">
        <f t="shared" si="45"/>
        <v>Same</v>
      </c>
    </row>
  </sheetData>
  <autoFilter ref="A1:R595" xr:uid="{992B2529-417A-466A-ADDC-7B47159B44CC}">
    <filterColumn colId="10" showButton="0"/>
    <filterColumn colId="11" showButton="0"/>
    <filterColumn colId="12" showButton="0"/>
    <filterColumn colId="13" showButton="0"/>
    <filterColumn colId="14" showButton="0"/>
  </autoFilter>
  <mergeCells count="1">
    <mergeCell ref="K1:P13"/>
  </mergeCells>
  <conditionalFormatting sqref="G1:G1048576">
    <cfRule type="cellIs" dxfId="5" priority="3" operator="lessThan">
      <formula>0</formula>
    </cfRule>
    <cfRule type="cellIs" dxfId="4" priority="4" operator="greaterThan">
      <formula>0</formula>
    </cfRule>
  </conditionalFormatting>
  <conditionalFormatting sqref="H1">
    <cfRule type="cellIs" dxfId="3" priority="1" operator="lessThan">
      <formula>0</formula>
    </cfRule>
    <cfRule type="cellIs" dxfId="2" priority="2"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Cardiographs</vt:lpstr>
      <vt:lpstr>Stress</vt:lpstr>
      <vt:lpstr>Telemetry</vt:lpstr>
      <vt:lpstr>Holter</vt:lpstr>
      <vt:lpstr>Vitals</vt:lpstr>
      <vt:lpstr>Physical Assessment</vt:lpstr>
      <vt:lpstr>Data Management</vt:lpstr>
      <vt:lpstr>PM Pricing</vt:lpstr>
      <vt:lpstr>2021 Pricing</vt:lpstr>
      <vt:lpstr>SQ00 Conditions</vt:lpstr>
      <vt:lpstr>KONP Pricing</vt:lpstr>
      <vt:lpstr>2020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Drobinski</dc:creator>
  <cp:lastModifiedBy>Marissa DeLand</cp:lastModifiedBy>
  <cp:lastPrinted>2018-08-06T20:53:50Z</cp:lastPrinted>
  <dcterms:created xsi:type="dcterms:W3CDTF">2008-06-06T18:33:13Z</dcterms:created>
  <dcterms:modified xsi:type="dcterms:W3CDTF">2021-04-19T14:26:12Z</dcterms:modified>
</cp:coreProperties>
</file>